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2"/>
  </bookViews>
  <sheets>
    <sheet name="玉米" sheetId="18" r:id="rId1"/>
    <sheet name="大豆" sheetId="20" r:id="rId2"/>
    <sheet name="花生" sheetId="21" r:id="rId3"/>
  </sheets>
  <definedNames>
    <definedName name="_xlnm._FilterDatabase" localSheetId="0" hidden="1">玉米!$A$6:$T$124</definedName>
    <definedName name="_xlnm.Print_Area" localSheetId="0">玉米!$A$1:$P$127</definedName>
    <definedName name="_xlnm.Print_Titles" localSheetId="0">玉米!$1:$6</definedName>
    <definedName name="_xlnm._FilterDatabase" localSheetId="1" hidden="1">大豆!$A$6:$Q$10</definedName>
    <definedName name="_xlnm.Print_Area" localSheetId="1">大豆!$A$1:$Q$10</definedName>
    <definedName name="_xlnm.Print_Titles" localSheetId="1">大豆!$1:$6</definedName>
    <definedName name="_xlnm._FilterDatabase" localSheetId="2" hidden="1">花生!$A$6:$Q$10</definedName>
    <definedName name="_xlnm.Print_Area" localSheetId="2">花生!$A$1:$Q$10</definedName>
    <definedName name="_xlnm.Print_Titles" localSheetId="2">花生!$1:$6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<sst xmlns="http://schemas.openxmlformats.org/spreadsheetml/2006/main" count="793" uniqueCount="354">
  <si>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</si>
  <si>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</si>
  <si>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铁岭县阿吉镇阿吉村村民委员会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阿吉村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</si>
  <si>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铁岭县阿吉镇阿吉村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</si>
  <si>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</si>
  <si>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</si>
  <si>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</si>
  <si>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</si>
  <si>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</si>
  <si>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</si>
  <si>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</si>
  <si>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</si>
  <si>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</si>
  <si>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</si>
  <si>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</si>
  <si>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</si>
  <si>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</si>
  <si>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</si>
  <si>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</si>
  <si>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</si>
  <si>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康忠金</t>
  </si>
  <si>
    <t>阿吉村</t>
  </si>
  <si>
    <t>211221********0312</t>
  </si>
  <si>
    <t>132****7822</t>
  </si>
  <si>
    <t>502511********1330</t>
  </si>
  <si>
    <t>辽宁农村商业银行股份有限公司</t>
  </si>
  <si>
    <t>袁力</t>
  </si>
  <si>
    <t>211221********031X</t>
  </si>
  <si>
    <t>159****7245</t>
  </si>
  <si>
    <t>621449********54234</t>
  </si>
  <si>
    <t>徐光才</t>
  </si>
  <si>
    <t>211221********0311</t>
  </si>
  <si>
    <t>150****5578</t>
  </si>
  <si>
    <t>502511********4521</t>
  </si>
  <si>
    <t>王振刚</t>
  </si>
  <si>
    <t>211221********0332</t>
  </si>
  <si>
    <t>150****4770</t>
  </si>
  <si>
    <t>621449********94799</t>
  </si>
  <si>
    <t>马丙顺</t>
  </si>
  <si>
    <t>187****4697</t>
  </si>
  <si>
    <t>502511********9301</t>
  </si>
  <si>
    <t>王洪财</t>
  </si>
  <si>
    <t>211221********0357</t>
  </si>
  <si>
    <t>132****0061</t>
  </si>
  <si>
    <t>502511********8588</t>
  </si>
  <si>
    <t>郗国柱</t>
  </si>
  <si>
    <t>211221********0316</t>
  </si>
  <si>
    <t>181****6035</t>
  </si>
  <si>
    <t>502511********9311</t>
  </si>
  <si>
    <t>马守玉</t>
  </si>
  <si>
    <t>211221********0315</t>
  </si>
  <si>
    <t>131****9508</t>
  </si>
  <si>
    <t>502511********1179</t>
  </si>
  <si>
    <t>闫廷文</t>
  </si>
  <si>
    <t>132****2398</t>
  </si>
  <si>
    <t>502511********0782</t>
  </si>
  <si>
    <t>孙凤合</t>
  </si>
  <si>
    <t>211221********0318</t>
  </si>
  <si>
    <t>147****5390</t>
  </si>
  <si>
    <t>621449********08020</t>
  </si>
  <si>
    <t>王维祥</t>
  </si>
  <si>
    <t>211221********0314</t>
  </si>
  <si>
    <t>138****2618</t>
  </si>
  <si>
    <t>502511********0708</t>
  </si>
  <si>
    <t>王维娟</t>
  </si>
  <si>
    <t>211221********0329</t>
  </si>
  <si>
    <t>502511********5983</t>
  </si>
  <si>
    <t>王维斌</t>
  </si>
  <si>
    <t>502511********7556</t>
  </si>
  <si>
    <t>王振玉</t>
  </si>
  <si>
    <t>130****5661</t>
  </si>
  <si>
    <t>502511********0761</t>
  </si>
  <si>
    <t>许安福</t>
  </si>
  <si>
    <t>211221********0338</t>
  </si>
  <si>
    <t>130****9332</t>
  </si>
  <si>
    <t>621449********80621</t>
  </si>
  <si>
    <t>包豁新</t>
  </si>
  <si>
    <t>211221********0313</t>
  </si>
  <si>
    <t>502511********3536</t>
  </si>
  <si>
    <t>刘振波</t>
  </si>
  <si>
    <t>132****3247</t>
  </si>
  <si>
    <t>502511********5199</t>
  </si>
  <si>
    <t>王庆文</t>
  </si>
  <si>
    <t>211221********0317</t>
  </si>
  <si>
    <t>158****8435</t>
  </si>
  <si>
    <t>621449********27867</t>
  </si>
  <si>
    <t>张丽英</t>
  </si>
  <si>
    <t>211221********0325</t>
  </si>
  <si>
    <t>151****3539</t>
  </si>
  <si>
    <t>621449********98741</t>
  </si>
  <si>
    <t>王殿生</t>
  </si>
  <si>
    <t>211221********0310</t>
  </si>
  <si>
    <t>170****2944</t>
  </si>
  <si>
    <t>502511********2972</t>
  </si>
  <si>
    <t>曲振兴</t>
  </si>
  <si>
    <t>211226********3016</t>
  </si>
  <si>
    <t>135****2674</t>
  </si>
  <si>
    <t>621449********80027</t>
  </si>
  <si>
    <t>张洪军</t>
  </si>
  <si>
    <t>211221********0379</t>
  </si>
  <si>
    <t>502511********6930</t>
  </si>
  <si>
    <t>孙长胜</t>
  </si>
  <si>
    <t>502511********1975</t>
  </si>
  <si>
    <t>孙武伦</t>
  </si>
  <si>
    <t>621449********26919</t>
  </si>
  <si>
    <t>苏洪才</t>
  </si>
  <si>
    <t>211221********0336</t>
  </si>
  <si>
    <t>133****6658</t>
  </si>
  <si>
    <t>502511********0985</t>
  </si>
  <si>
    <t>郭铁军</t>
  </si>
  <si>
    <t>182****9448</t>
  </si>
  <si>
    <t>502511********3588</t>
  </si>
  <si>
    <t>郭铁伟</t>
  </si>
  <si>
    <t>211221********0333</t>
  </si>
  <si>
    <t>621449********84774</t>
  </si>
  <si>
    <t>王振凯</t>
  </si>
  <si>
    <t>135****8960</t>
  </si>
  <si>
    <t>502511********6588</t>
  </si>
  <si>
    <t>王振栋</t>
  </si>
  <si>
    <t>621449********01801</t>
  </si>
  <si>
    <t>姜宏生</t>
  </si>
  <si>
    <t>139****9164</t>
  </si>
  <si>
    <t>621449********28242</t>
  </si>
  <si>
    <t>刘铁利</t>
  </si>
  <si>
    <t>135****2924</t>
  </si>
  <si>
    <t>621449********80068</t>
  </si>
  <si>
    <t>于瑞</t>
  </si>
  <si>
    <t>136****0640</t>
  </si>
  <si>
    <t>621449********79607</t>
  </si>
  <si>
    <t>许佰林</t>
  </si>
  <si>
    <t>159****8861</t>
  </si>
  <si>
    <t>502511********5386</t>
  </si>
  <si>
    <t>袁春久</t>
  </si>
  <si>
    <t>134****2616</t>
  </si>
  <si>
    <t>502511********5527</t>
  </si>
  <si>
    <t>于永义</t>
  </si>
  <si>
    <t>151****2096</t>
  </si>
  <si>
    <t>502511********3125</t>
  </si>
  <si>
    <t xml:space="preserve">许辉 </t>
  </si>
  <si>
    <t>211221********0319</t>
  </si>
  <si>
    <t>502511********4958</t>
  </si>
  <si>
    <t>白刚</t>
  </si>
  <si>
    <t>138****3908</t>
  </si>
  <si>
    <t>502511********9382</t>
  </si>
  <si>
    <t>王海江</t>
  </si>
  <si>
    <t>137****8981</t>
  </si>
  <si>
    <t>502511********3175</t>
  </si>
  <si>
    <t>任春平</t>
  </si>
  <si>
    <t>211221********0335</t>
  </si>
  <si>
    <t>139****7043</t>
  </si>
  <si>
    <t>502511********5985</t>
  </si>
  <si>
    <t>张希东</t>
  </si>
  <si>
    <t>502511********4788</t>
  </si>
  <si>
    <t>张希久</t>
  </si>
  <si>
    <t>155****4880</t>
  </si>
  <si>
    <t>502511********7105</t>
  </si>
  <si>
    <t>周亮</t>
  </si>
  <si>
    <t>155****9674</t>
  </si>
  <si>
    <t>502511********2317</t>
  </si>
  <si>
    <t>孟艳娟</t>
  </si>
  <si>
    <t>211221********0367</t>
  </si>
  <si>
    <t>502511********0181</t>
  </si>
  <si>
    <t>许树波</t>
  </si>
  <si>
    <t>151****6233</t>
  </si>
  <si>
    <t>502511********9788</t>
  </si>
  <si>
    <t>陈金</t>
  </si>
  <si>
    <t>131****0036</t>
  </si>
  <si>
    <t>621449********80746</t>
  </si>
  <si>
    <t>贺庆国</t>
  </si>
  <si>
    <t>182****9777</t>
  </si>
  <si>
    <t>621449********80647</t>
  </si>
  <si>
    <t>常义</t>
  </si>
  <si>
    <t>150****2653</t>
  </si>
  <si>
    <t>621449********83057</t>
  </si>
  <si>
    <t>陈国柱</t>
  </si>
  <si>
    <t>211221********0351</t>
  </si>
  <si>
    <t>131****2836</t>
  </si>
  <si>
    <t>502511********8598</t>
  </si>
  <si>
    <t>杨文中</t>
  </si>
  <si>
    <t>502511********2998</t>
  </si>
  <si>
    <t>王殿明</t>
  </si>
  <si>
    <t>211221********0355</t>
  </si>
  <si>
    <t>155****8539</t>
  </si>
  <si>
    <t>502511********8768</t>
  </si>
  <si>
    <t>张振柱</t>
  </si>
  <si>
    <t>211221********0331</t>
  </si>
  <si>
    <t>131****4319</t>
  </si>
  <si>
    <t>刘洪伟</t>
  </si>
  <si>
    <t>137****9186</t>
  </si>
  <si>
    <t>621449********51460</t>
  </si>
  <si>
    <t>李洪江</t>
  </si>
  <si>
    <t>132****4733</t>
  </si>
  <si>
    <t>502511********0173</t>
  </si>
  <si>
    <t>郗国栋</t>
  </si>
  <si>
    <t>139****9214</t>
  </si>
  <si>
    <t>502511********3739</t>
  </si>
  <si>
    <t>张希成</t>
  </si>
  <si>
    <t>131****3419</t>
  </si>
  <si>
    <t>502511********4996</t>
  </si>
  <si>
    <t>赵魁</t>
  </si>
  <si>
    <t>孙国权</t>
  </si>
  <si>
    <t>130****2120</t>
  </si>
  <si>
    <t>502511********4167</t>
  </si>
  <si>
    <t>贺庆久</t>
  </si>
  <si>
    <t>130****9747</t>
  </si>
  <si>
    <t>621449********51981</t>
  </si>
  <si>
    <t>许海江</t>
  </si>
  <si>
    <t>180****4177</t>
  </si>
  <si>
    <t>621449********36724</t>
  </si>
  <si>
    <t>付万久</t>
  </si>
  <si>
    <t>135****2906</t>
  </si>
  <si>
    <t>621449********27925</t>
  </si>
  <si>
    <t>吴金喜</t>
  </si>
  <si>
    <t>502511********8972</t>
  </si>
  <si>
    <t>王庆武</t>
  </si>
  <si>
    <t>211221********0334</t>
  </si>
  <si>
    <t>156****0107</t>
  </si>
  <si>
    <t>621449********27859</t>
  </si>
  <si>
    <t>孙文艳</t>
  </si>
  <si>
    <t>211221********0327</t>
  </si>
  <si>
    <t>131****8198</t>
  </si>
  <si>
    <t>621449********79813</t>
  </si>
  <si>
    <t>王朋弟</t>
  </si>
  <si>
    <t>131****2069</t>
  </si>
  <si>
    <t>502511********9122</t>
  </si>
  <si>
    <t>纪秀红</t>
  </si>
  <si>
    <t>211221********0389</t>
  </si>
  <si>
    <t>621449********79631</t>
  </si>
  <si>
    <t>袁海军</t>
  </si>
  <si>
    <t>621449********28200</t>
  </si>
  <si>
    <t>赵国辰</t>
  </si>
  <si>
    <t>502511********9386</t>
  </si>
  <si>
    <t>张铁</t>
  </si>
  <si>
    <t>502511********1553</t>
  </si>
  <si>
    <t>孙香斌</t>
  </si>
  <si>
    <t>621449********51528</t>
  </si>
  <si>
    <t>慧文利</t>
  </si>
  <si>
    <t>502511********7563</t>
  </si>
  <si>
    <t>宋德福</t>
  </si>
  <si>
    <t>621449********79177</t>
  </si>
  <si>
    <t>王海东</t>
  </si>
  <si>
    <t>211221********0337</t>
  </si>
  <si>
    <t>502511********2910</t>
  </si>
  <si>
    <t>刘兴权</t>
  </si>
  <si>
    <t>502511********8586</t>
  </si>
  <si>
    <t>于国仁</t>
  </si>
  <si>
    <t>502511********7981</t>
  </si>
  <si>
    <t>王庆江</t>
  </si>
  <si>
    <t>211221********0330</t>
  </si>
  <si>
    <t>502511********3902</t>
  </si>
  <si>
    <t>李洪涛</t>
  </si>
  <si>
    <t>211221********0376</t>
  </si>
  <si>
    <t>621449********02007</t>
  </si>
  <si>
    <t>张铁民</t>
  </si>
  <si>
    <t>621449********98980</t>
  </si>
  <si>
    <t>许达生</t>
  </si>
  <si>
    <t>502511********8189</t>
  </si>
  <si>
    <t>王振江</t>
  </si>
  <si>
    <t>621449********02049</t>
  </si>
  <si>
    <t>惠文涛</t>
  </si>
  <si>
    <t>502511********8985</t>
  </si>
  <si>
    <t>金广伟</t>
  </si>
  <si>
    <t>621449********79714</t>
  </si>
  <si>
    <t>孙武策</t>
  </si>
  <si>
    <t>502511********6568</t>
  </si>
  <si>
    <t>孙兴田</t>
  </si>
  <si>
    <t>621449********80217</t>
  </si>
  <si>
    <t>许安昌</t>
  </si>
  <si>
    <t>502511********4951</t>
  </si>
  <si>
    <t>纪玉玲</t>
  </si>
  <si>
    <t>211221********0364</t>
  </si>
  <si>
    <t>502511********3732</t>
  </si>
  <si>
    <t>纪永革</t>
  </si>
  <si>
    <t>502511********5976</t>
  </si>
  <si>
    <t>李绍春</t>
  </si>
  <si>
    <t>杨忠海</t>
  </si>
  <si>
    <t>502511********8395</t>
  </si>
  <si>
    <t>张振国</t>
  </si>
  <si>
    <t>502511********3770</t>
  </si>
  <si>
    <t>慧丽娟</t>
  </si>
  <si>
    <t>621449********85300</t>
  </si>
  <si>
    <t>李荣华</t>
  </si>
  <si>
    <t>502511********6507</t>
  </si>
  <si>
    <t>李荣付</t>
  </si>
  <si>
    <t>502511********4566</t>
  </si>
  <si>
    <t>张希鹏</t>
  </si>
  <si>
    <t>502511********7532</t>
  </si>
  <si>
    <t>姜振维</t>
  </si>
  <si>
    <t>502511********1385</t>
  </si>
  <si>
    <t>许安仁</t>
  </si>
  <si>
    <t>502511********9325</t>
  </si>
  <si>
    <t>孙凤伟</t>
  </si>
  <si>
    <t>502511********8581</t>
  </si>
  <si>
    <t>刘娜</t>
  </si>
  <si>
    <t>211221********0660</t>
  </si>
  <si>
    <t>621449********01819</t>
  </si>
  <si>
    <t>张振刚</t>
  </si>
  <si>
    <t>211221********0356</t>
  </si>
  <si>
    <t>502511********4791</t>
  </si>
  <si>
    <t>纪永江</t>
  </si>
  <si>
    <t>502511********1588</t>
  </si>
  <si>
    <t>张宏斌</t>
  </si>
  <si>
    <t>502511********4559</t>
  </si>
  <si>
    <t>许安会</t>
  </si>
  <si>
    <t>502511********4938</t>
  </si>
  <si>
    <t>杨玉东</t>
  </si>
  <si>
    <t>502500********14</t>
  </si>
  <si>
    <t>李建森</t>
  </si>
  <si>
    <t>621449********27848</t>
  </si>
  <si>
    <t>孙长占</t>
  </si>
  <si>
    <t>502511********9320</t>
  </si>
  <si>
    <t>王春杰</t>
  </si>
  <si>
    <t>211221********0386</t>
  </si>
  <si>
    <t>621449********92801</t>
  </si>
  <si>
    <t>付民</t>
  </si>
  <si>
    <t>211221********0374</t>
  </si>
  <si>
    <t>502511********0128</t>
  </si>
  <si>
    <t>于德峰</t>
  </si>
  <si>
    <t>502511********4183</t>
  </si>
  <si>
    <t>周在先</t>
  </si>
  <si>
    <t>621449********79912</t>
  </si>
  <si>
    <t>焦文辉</t>
  </si>
  <si>
    <t>502511********9112</t>
  </si>
  <si>
    <t>任素坤</t>
  </si>
  <si>
    <t>211221********0340</t>
  </si>
  <si>
    <t>502511********9377</t>
  </si>
  <si>
    <t>孙香涛</t>
  </si>
  <si>
    <t>502511********7183</t>
  </si>
  <si>
    <t>王玉彪</t>
  </si>
  <si>
    <t>211221********0352</t>
  </si>
  <si>
    <t>621026********72156</t>
  </si>
  <si>
    <t>张志民</t>
  </si>
  <si>
    <t>621026********49724</t>
  </si>
  <si>
    <t>孙凤华</t>
  </si>
  <si>
    <t>502511********1321</t>
  </si>
  <si>
    <t>孙宏运</t>
  </si>
  <si>
    <t>621449********89195</t>
  </si>
  <si>
    <t>张洪武</t>
  </si>
  <si>
    <t>502511********9003</t>
  </si>
  <si>
    <t>刘振啟</t>
  </si>
  <si>
    <t>502511********5310</t>
  </si>
  <si>
    <t>曲洪尧</t>
  </si>
  <si>
    <t>211221********0353</t>
  </si>
  <si>
    <t>138****0214</t>
  </si>
  <si>
    <t>502511********3757</t>
  </si>
  <si>
    <t>单页小计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</si>
  <si>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</si>
  <si>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</si>
  <si>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铁岭县阿吉镇阿吉村村民委员会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大豆保险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大豆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阿吉村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</si>
  <si>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铁岭县阿吉镇阿吉村曲洪尧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270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5.1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13.77    </t>
    </r>
    <r>
      <rPr>
        <sz val="10"/>
        <rFont val="宋体"/>
        <charset val="134"/>
      </rPr>
      <t xml:space="preserve"> 元      No.</t>
    </r>
  </si>
  <si>
    <t>种植
地点</t>
  </si>
  <si>
    <t>阿吉信用社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</si>
  <si>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铁岭县阿吉镇阿吉村村民委员会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花生保险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花生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阿吉村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</si>
  <si>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铁岭县阿吉镇阿吉村刘振啟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490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4.1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20.09   </t>
    </r>
    <r>
      <rPr>
        <sz val="10"/>
        <rFont val="宋体"/>
        <charset val="134"/>
      </rPr>
      <t xml:space="preserve"> 元      No.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</si>
</sst>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Arial"/>
      <charset val="0"/>
    </font>
    <font>
      <sz val="10"/>
      <name val="宋体"/>
      <charset val="134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  <scheme val="major"/>
    </font>
    <font>
      <sz val="9"/>
      <name val="Arial"/>
      <charset val="0"/>
    </font>
    <font>
      <sz val="9"/>
      <name val="宋体"/>
      <charset val="0"/>
    </font>
    <font>
      <sz val="9"/>
      <name val="Arial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0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6" borderId="20" applyNumberFormat="0" applyAlignment="0" applyProtection="0">
      <alignment vertical="center"/>
    </xf>
    <xf numFmtId="0" fontId="34" fillId="7" borderId="22" applyNumberFormat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/>
    <xf numFmtId="0" fontId="16" fillId="0" borderId="0" applyProtection="0"/>
    <xf numFmtId="0" fontId="16" fillId="0" borderId="0" applyProtection="0"/>
    <xf numFmtId="0" fontId="16" fillId="0" borderId="0"/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16" fillId="0" borderId="0"/>
    <xf numFmtId="0" fontId="17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49" fontId="6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9" fillId="3" borderId="8" xfId="54" applyNumberFormat="1" applyFont="1" applyFill="1" applyBorder="1" applyAlignment="1">
      <alignment horizontal="center" vertical="center" wrapText="1"/>
    </xf>
    <xf numFmtId="0" fontId="12" fillId="0" borderId="7" xfId="49" applyFont="1" applyFill="1" applyBorder="1" applyAlignment="1">
      <alignment horizontal="center" vertical="center"/>
    </xf>
    <xf numFmtId="0" fontId="12" fillId="0" borderId="7" xfId="56" applyFont="1" applyFill="1" applyBorder="1" applyAlignment="1">
      <alignment horizontal="center" vertical="center"/>
    </xf>
    <xf numFmtId="0" fontId="12" fillId="0" borderId="7" xfId="57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0" borderId="7" xfId="58" applyFont="1" applyFill="1" applyBorder="1" applyAlignment="1">
      <alignment horizontal="center" vertical="center"/>
    </xf>
    <xf numFmtId="0" fontId="12" fillId="0" borderId="7" xfId="59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176" fontId="14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49" fontId="15" fillId="0" borderId="11" xfId="54" applyNumberFormat="1" applyFont="1" applyFill="1" applyBorder="1" applyAlignment="1">
      <alignment horizontal="center"/>
    </xf>
    <xf numFmtId="179" fontId="12" fillId="2" borderId="7" xfId="0" applyNumberFormat="1" applyFont="1" applyFill="1" applyBorder="1" applyAlignment="1">
      <alignment horizontal="center" vertical="center"/>
    </xf>
    <xf numFmtId="0" fontId="12" fillId="2" borderId="7" xfId="51" applyFont="1" applyFill="1" applyBorder="1" applyAlignment="1">
      <alignment horizontal="center" vertical="center"/>
    </xf>
    <xf numFmtId="0" fontId="12" fillId="0" borderId="7" xfId="6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16" fillId="0" borderId="8" xfId="62" applyBorder="1" applyAlignment="1">
      <alignment horizontal="center"/>
    </xf>
    <xf numFmtId="49" fontId="17" fillId="0" borderId="7" xfId="63" applyNumberFormat="1" applyBorder="1" applyAlignment="1">
      <alignment horizontal="center" vertical="center" shrinkToFit="1"/>
    </xf>
    <xf numFmtId="178" fontId="8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3" applyNumberFormat="1" applyFont="1" applyFill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9" fillId="0" borderId="7" xfId="54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shrinkToFit="1"/>
    </xf>
    <xf numFmtId="177" fontId="9" fillId="3" borderId="7" xfId="54" applyNumberFormat="1" applyFont="1" applyFill="1" applyBorder="1" applyAlignment="1">
      <alignment horizontal="center" vertical="center" wrapText="1"/>
    </xf>
    <xf numFmtId="0" fontId="21" fillId="0" borderId="7" xfId="62" applyFont="1" applyBorder="1" applyAlignment="1">
      <alignment horizontal="center" vertical="center"/>
    </xf>
    <xf numFmtId="49" fontId="6" fillId="0" borderId="7" xfId="63" applyNumberFormat="1" applyFont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6" fillId="0" borderId="7" xfId="62" applyBorder="1" applyAlignment="1">
      <alignment horizontal="center"/>
    </xf>
    <xf numFmtId="2" fontId="6" fillId="0" borderId="10" xfId="0" applyNumberFormat="1" applyFont="1" applyFill="1" applyBorder="1" applyAlignment="1">
      <alignment horizontal="center" vertical="center" wrapText="1"/>
    </xf>
    <xf numFmtId="0" fontId="22" fillId="0" borderId="7" xfId="54" applyFont="1" applyFill="1" applyBorder="1" applyAlignment="1">
      <alignment horizontal="center" vertical="center" wrapText="1"/>
    </xf>
    <xf numFmtId="49" fontId="15" fillId="0" borderId="9" xfId="54" applyNumberFormat="1" applyFont="1" applyFill="1" applyBorder="1" applyAlignment="1">
      <alignment horizont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  <cellStyle name="常规 2 7" xfId="62"/>
    <cellStyle name="常规 2 2 4" xfId="6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248920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7"/>
  <sheetViews>
    <sheetView zoomScale="85" zoomScaleNormal="85" workbookViewId="0">
      <selection activeCell="N6" sqref="N$1:N$1048576"/>
    </sheetView>
  </sheetViews>
  <sheetFormatPr defaultColWidth="9" defaultRowHeight="13.5"/>
  <cols>
    <col min="1" max="1" width="7.5" style="7" customWidth="1"/>
    <col min="2" max="2" width="8" style="8" customWidth="1"/>
    <col min="3" max="3" width="11.0833333333333" style="7" customWidth="1"/>
    <col min="4" max="4" width="17.9333333333333" style="7" customWidth="1"/>
    <col min="5" max="5" width="13.6916666666667" style="9" customWidth="1"/>
    <col min="6" max="6" width="8.25" style="10" customWidth="1"/>
    <col min="7" max="7" width="9.5" style="10" customWidth="1"/>
    <col min="8" max="8" width="8.04166666666667" style="9" customWidth="1"/>
    <col min="9" max="9" width="8.125" style="11" customWidth="1"/>
    <col min="10" max="10" width="7.25" style="12" customWidth="1"/>
    <col min="11" max="11" width="10.375" style="11" customWidth="1"/>
    <col min="12" max="12" width="10.8666666666667" style="11" customWidth="1"/>
    <col min="13" max="13" width="20.4333333333333" style="9" customWidth="1"/>
    <col min="14" max="14" width="23.75" style="9" customWidth="1"/>
    <col min="15" max="15" width="8.625" style="9" customWidth="1"/>
    <col min="16" max="16" width="7.625" style="9" customWidth="1"/>
    <col min="17" max="16384" width="9" style="9"/>
  </cols>
  <sheetData>
    <row r="1" s="1" customFormat="1" ht="23.25" customHeight="1" spans="1:20">
      <c r="A1" s="13"/>
      <c r="B1" s="14"/>
      <c r="C1" s="14"/>
      <c r="D1" s="14"/>
      <c r="E1" s="13"/>
      <c r="F1" s="15"/>
      <c r="G1" s="15"/>
      <c r="H1" s="14"/>
      <c r="I1" s="14"/>
      <c r="J1" s="53"/>
      <c r="K1" s="14"/>
      <c r="L1" s="14"/>
      <c r="M1" s="54"/>
      <c r="N1" s="55"/>
      <c r="O1" s="54"/>
      <c r="P1" s="54"/>
      <c r="Q1" s="78"/>
      <c r="R1" s="13"/>
      <c r="S1" s="13"/>
      <c r="T1" s="79"/>
    </row>
    <row r="2" s="1" customFormat="1" ht="22.5" customHeight="1" spans="1:20">
      <c r="A2" s="16" t="s">
        <v>0</v>
      </c>
      <c r="B2" s="17"/>
      <c r="C2" s="17"/>
      <c r="D2" s="17"/>
      <c r="E2" s="18"/>
      <c r="F2" s="19"/>
      <c r="G2" s="19"/>
      <c r="H2" s="17"/>
      <c r="I2" s="17"/>
      <c r="J2" s="56"/>
      <c r="K2" s="17"/>
      <c r="L2" s="17"/>
      <c r="M2" s="57"/>
      <c r="N2" s="58"/>
      <c r="O2" s="57"/>
      <c r="P2" s="57"/>
      <c r="Q2" s="80"/>
      <c r="R2" s="18"/>
      <c r="S2" s="18"/>
      <c r="T2" s="81"/>
    </row>
    <row r="3" s="1" customFormat="1" ht="24.75" customHeight="1" spans="1:20">
      <c r="A3" s="20" t="s">
        <v>1</v>
      </c>
      <c r="B3" s="21"/>
      <c r="C3" s="21"/>
      <c r="D3" s="21"/>
      <c r="E3" s="22"/>
      <c r="F3" s="23"/>
      <c r="G3" s="23"/>
      <c r="H3" s="21"/>
      <c r="I3" s="21"/>
      <c r="J3" s="59"/>
      <c r="K3" s="21"/>
      <c r="L3" s="21"/>
      <c r="M3" s="60"/>
      <c r="N3" s="61"/>
      <c r="O3" s="60"/>
      <c r="P3" s="60"/>
      <c r="Q3" s="82"/>
      <c r="R3" s="22"/>
      <c r="S3" s="22"/>
      <c r="T3" s="83"/>
    </row>
    <row r="4" s="2" customFormat="1" ht="24.75" customHeight="1" spans="1:20">
      <c r="A4" s="24" t="s">
        <v>2</v>
      </c>
      <c r="B4" s="25"/>
      <c r="C4" s="25"/>
      <c r="D4" s="25"/>
      <c r="E4" s="26"/>
      <c r="F4" s="27"/>
      <c r="G4" s="27"/>
      <c r="H4" s="25"/>
      <c r="I4" s="25"/>
      <c r="J4" s="62"/>
      <c r="K4" s="25"/>
      <c r="L4" s="25"/>
      <c r="M4" s="63"/>
      <c r="N4" s="64"/>
      <c r="O4" s="63"/>
      <c r="P4" s="63"/>
      <c r="Q4" s="84"/>
      <c r="R4" s="26"/>
      <c r="S4" s="26"/>
      <c r="T4" s="26"/>
    </row>
    <row r="5" s="2" customFormat="1" ht="25.5" customHeight="1" spans="1:20">
      <c r="A5" s="24" t="s">
        <v>3</v>
      </c>
      <c r="B5" s="25"/>
      <c r="C5" s="25"/>
      <c r="D5" s="25"/>
      <c r="E5" s="26"/>
      <c r="F5" s="27"/>
      <c r="G5" s="27"/>
      <c r="H5" s="25"/>
      <c r="I5" s="25"/>
      <c r="J5" s="62"/>
      <c r="K5" s="25"/>
      <c r="L5" s="25"/>
      <c r="M5" s="63"/>
      <c r="N5" s="64"/>
      <c r="O5" s="63"/>
      <c r="P5" s="63"/>
      <c r="Q5" s="84"/>
      <c r="R5" s="26"/>
      <c r="S5" s="26"/>
      <c r="T5" s="26"/>
    </row>
    <row r="6" s="3" customFormat="1" ht="26" customHeight="1" spans="1:16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30" t="s">
        <v>9</v>
      </c>
      <c r="G6" s="30" t="s">
        <v>10</v>
      </c>
      <c r="H6" s="28" t="s">
        <v>11</v>
      </c>
      <c r="I6" s="65" t="s">
        <v>12</v>
      </c>
      <c r="J6" s="66" t="s">
        <v>13</v>
      </c>
      <c r="K6" s="67" t="s">
        <v>14</v>
      </c>
      <c r="L6" s="65" t="s">
        <v>15</v>
      </c>
      <c r="M6" s="28" t="s">
        <v>16</v>
      </c>
      <c r="N6" s="28" t="s">
        <v>17</v>
      </c>
      <c r="O6" s="28" t="s">
        <v>18</v>
      </c>
      <c r="P6" s="85" t="s">
        <v>19</v>
      </c>
    </row>
    <row r="7" s="90" customFormat="1" ht="17" customHeight="1" spans="1:16">
      <c r="A7" s="92">
        <f>ROW()-6</f>
        <v>1</v>
      </c>
      <c r="B7" s="32" t="s">
        <v>20</v>
      </c>
      <c r="C7" s="93" t="s">
        <v>21</v>
      </c>
      <c r="D7" s="94" t="s">
        <v>22</v>
      </c>
      <c r="E7" s="94" t="s">
        <v>23</v>
      </c>
      <c r="F7" s="93">
        <v>10</v>
      </c>
      <c r="G7" s="93">
        <v>10</v>
      </c>
      <c r="H7" s="95">
        <f>G7*1120</f>
        <v>11200</v>
      </c>
      <c r="I7" s="96">
        <f>G7*68.32</f>
        <v>683.2</v>
      </c>
      <c r="J7" s="97">
        <v>0.8</v>
      </c>
      <c r="K7" s="96">
        <f>I7*J7</f>
        <v>546.56</v>
      </c>
      <c r="L7" s="98">
        <v>136.64</v>
      </c>
      <c r="M7" s="94" t="s">
        <v>24</v>
      </c>
      <c r="N7" s="99" t="s">
        <v>25</v>
      </c>
      <c r="O7" s="100"/>
      <c r="P7" s="101"/>
    </row>
    <row r="8" s="90" customFormat="1" ht="17" customHeight="1" spans="1:16">
      <c r="A8" s="92">
        <f t="shared" ref="A8:A17" si="0">ROW()-6</f>
        <v>2</v>
      </c>
      <c r="B8" s="32" t="s">
        <v>26</v>
      </c>
      <c r="C8" s="93" t="s">
        <v>21</v>
      </c>
      <c r="D8" s="94" t="s">
        <v>27</v>
      </c>
      <c r="E8" s="94" t="s">
        <v>28</v>
      </c>
      <c r="F8" s="93">
        <v>15</v>
      </c>
      <c r="G8" s="93">
        <v>15</v>
      </c>
      <c r="H8" s="95">
        <f t="shared" ref="H8:H39" si="1">G8*1120</f>
        <v>16800</v>
      </c>
      <c r="I8" s="96">
        <f t="shared" ref="I8:I39" si="2">G8*68.32</f>
        <v>1024.8</v>
      </c>
      <c r="J8" s="97">
        <v>0.8</v>
      </c>
      <c r="K8" s="96">
        <f t="shared" ref="K8:K39" si="3">I8*J8</f>
        <v>819.84</v>
      </c>
      <c r="L8" s="98">
        <v>204.96</v>
      </c>
      <c r="M8" s="94" t="s">
        <v>29</v>
      </c>
      <c r="N8" s="99" t="s">
        <v>25</v>
      </c>
      <c r="O8" s="100"/>
      <c r="P8" s="101"/>
    </row>
    <row r="9" s="90" customFormat="1" ht="17" customHeight="1" spans="1:16">
      <c r="A9" s="92">
        <f t="shared" si="0"/>
        <v>3</v>
      </c>
      <c r="B9" s="32" t="s">
        <v>30</v>
      </c>
      <c r="C9" s="93" t="s">
        <v>21</v>
      </c>
      <c r="D9" s="94" t="s">
        <v>31</v>
      </c>
      <c r="E9" s="94" t="s">
        <v>32</v>
      </c>
      <c r="F9" s="93">
        <v>12.7</v>
      </c>
      <c r="G9" s="93">
        <v>12.7</v>
      </c>
      <c r="H9" s="95">
        <f t="shared" si="1"/>
        <v>14224</v>
      </c>
      <c r="I9" s="96">
        <f t="shared" si="2"/>
        <v>867.664</v>
      </c>
      <c r="J9" s="97">
        <v>0.8</v>
      </c>
      <c r="K9" s="96">
        <f t="shared" si="3"/>
        <v>694.1312</v>
      </c>
      <c r="L9" s="98">
        <v>173.5328</v>
      </c>
      <c r="M9" s="94" t="s">
        <v>33</v>
      </c>
      <c r="N9" s="99" t="s">
        <v>25</v>
      </c>
      <c r="O9" s="100"/>
      <c r="P9" s="101"/>
    </row>
    <row r="10" s="91" customFormat="1" ht="17" customHeight="1" spans="1:16">
      <c r="A10" s="92">
        <f t="shared" si="0"/>
        <v>4</v>
      </c>
      <c r="B10" s="32" t="s">
        <v>34</v>
      </c>
      <c r="C10" s="93" t="s">
        <v>21</v>
      </c>
      <c r="D10" s="94" t="s">
        <v>35</v>
      </c>
      <c r="E10" s="94" t="s">
        <v>36</v>
      </c>
      <c r="F10" s="93">
        <v>13</v>
      </c>
      <c r="G10" s="93">
        <v>13</v>
      </c>
      <c r="H10" s="95">
        <f t="shared" si="1"/>
        <v>14560</v>
      </c>
      <c r="I10" s="96">
        <f t="shared" si="2"/>
        <v>888.16</v>
      </c>
      <c r="J10" s="97">
        <v>0.8</v>
      </c>
      <c r="K10" s="96">
        <f t="shared" si="3"/>
        <v>710.528</v>
      </c>
      <c r="L10" s="98">
        <v>177.632</v>
      </c>
      <c r="M10" s="94" t="s">
        <v>37</v>
      </c>
      <c r="N10" s="99" t="s">
        <v>25</v>
      </c>
      <c r="O10" s="100"/>
      <c r="P10" s="85"/>
    </row>
    <row r="11" s="90" customFormat="1" ht="17" customHeight="1" spans="1:16">
      <c r="A11" s="92">
        <f t="shared" si="0"/>
        <v>5</v>
      </c>
      <c r="B11" s="32" t="s">
        <v>38</v>
      </c>
      <c r="C11" s="93" t="s">
        <v>21</v>
      </c>
      <c r="D11" s="94" t="s">
        <v>22</v>
      </c>
      <c r="E11" s="94" t="s">
        <v>39</v>
      </c>
      <c r="F11" s="93">
        <v>11.2</v>
      </c>
      <c r="G11" s="93">
        <v>11.2</v>
      </c>
      <c r="H11" s="95">
        <f t="shared" si="1"/>
        <v>12544</v>
      </c>
      <c r="I11" s="96">
        <f t="shared" si="2"/>
        <v>765.184</v>
      </c>
      <c r="J11" s="97">
        <v>0.8</v>
      </c>
      <c r="K11" s="96">
        <f t="shared" si="3"/>
        <v>612.1472</v>
      </c>
      <c r="L11" s="98">
        <v>153.0368</v>
      </c>
      <c r="M11" s="94" t="s">
        <v>40</v>
      </c>
      <c r="N11" s="99" t="s">
        <v>25</v>
      </c>
      <c r="O11" s="100"/>
      <c r="P11" s="101"/>
    </row>
    <row r="12" s="90" customFormat="1" ht="17" customHeight="1" spans="1:16">
      <c r="A12" s="92">
        <f t="shared" si="0"/>
        <v>6</v>
      </c>
      <c r="B12" s="32" t="s">
        <v>41</v>
      </c>
      <c r="C12" s="93" t="s">
        <v>21</v>
      </c>
      <c r="D12" s="94" t="s">
        <v>42</v>
      </c>
      <c r="E12" s="94" t="s">
        <v>43</v>
      </c>
      <c r="F12" s="93">
        <v>7.5</v>
      </c>
      <c r="G12" s="93">
        <v>7.5</v>
      </c>
      <c r="H12" s="95">
        <f t="shared" si="1"/>
        <v>8400</v>
      </c>
      <c r="I12" s="96">
        <f t="shared" si="2"/>
        <v>512.4</v>
      </c>
      <c r="J12" s="97">
        <v>0.8</v>
      </c>
      <c r="K12" s="96">
        <f t="shared" si="3"/>
        <v>409.92</v>
      </c>
      <c r="L12" s="98">
        <v>102.48</v>
      </c>
      <c r="M12" s="94" t="s">
        <v>44</v>
      </c>
      <c r="N12" s="99" t="s">
        <v>25</v>
      </c>
      <c r="O12" s="100"/>
      <c r="P12" s="101"/>
    </row>
    <row r="13" s="90" customFormat="1" ht="17" customHeight="1" spans="1:16">
      <c r="A13" s="92">
        <f t="shared" si="0"/>
        <v>7</v>
      </c>
      <c r="B13" s="32" t="s">
        <v>45</v>
      </c>
      <c r="C13" s="93" t="s">
        <v>21</v>
      </c>
      <c r="D13" s="94" t="s">
        <v>46</v>
      </c>
      <c r="E13" s="94" t="s">
        <v>47</v>
      </c>
      <c r="F13" s="93">
        <v>11.2</v>
      </c>
      <c r="G13" s="93">
        <v>11.2</v>
      </c>
      <c r="H13" s="95">
        <f t="shared" si="1"/>
        <v>12544</v>
      </c>
      <c r="I13" s="96">
        <f t="shared" si="2"/>
        <v>765.184</v>
      </c>
      <c r="J13" s="97">
        <v>0.8</v>
      </c>
      <c r="K13" s="96">
        <f t="shared" si="3"/>
        <v>612.1472</v>
      </c>
      <c r="L13" s="98">
        <v>153.0368</v>
      </c>
      <c r="M13" s="94" t="s">
        <v>48</v>
      </c>
      <c r="N13" s="99" t="s">
        <v>25</v>
      </c>
      <c r="O13" s="102"/>
      <c r="P13" s="101"/>
    </row>
    <row r="14" s="90" customFormat="1" ht="17" customHeight="1" spans="1:16">
      <c r="A14" s="92">
        <f t="shared" si="0"/>
        <v>8</v>
      </c>
      <c r="B14" s="32" t="s">
        <v>49</v>
      </c>
      <c r="C14" s="93" t="s">
        <v>21</v>
      </c>
      <c r="D14" s="94" t="s">
        <v>50</v>
      </c>
      <c r="E14" s="94" t="s">
        <v>51</v>
      </c>
      <c r="F14" s="93">
        <v>15</v>
      </c>
      <c r="G14" s="93">
        <v>15</v>
      </c>
      <c r="H14" s="95">
        <f t="shared" si="1"/>
        <v>16800</v>
      </c>
      <c r="I14" s="96">
        <f t="shared" si="2"/>
        <v>1024.8</v>
      </c>
      <c r="J14" s="97">
        <v>0.8</v>
      </c>
      <c r="K14" s="96">
        <f t="shared" si="3"/>
        <v>819.84</v>
      </c>
      <c r="L14" s="98">
        <v>204.96</v>
      </c>
      <c r="M14" s="94" t="s">
        <v>52</v>
      </c>
      <c r="N14" s="99" t="s">
        <v>25</v>
      </c>
      <c r="O14" s="100"/>
      <c r="P14" s="101"/>
    </row>
    <row r="15" s="90" customFormat="1" ht="17" customHeight="1" spans="1:16">
      <c r="A15" s="92">
        <f t="shared" si="0"/>
        <v>9</v>
      </c>
      <c r="B15" s="32" t="s">
        <v>53</v>
      </c>
      <c r="C15" s="93" t="s">
        <v>21</v>
      </c>
      <c r="D15" s="94" t="s">
        <v>27</v>
      </c>
      <c r="E15" s="94" t="s">
        <v>54</v>
      </c>
      <c r="F15" s="93">
        <v>15.6</v>
      </c>
      <c r="G15" s="93">
        <v>15.6</v>
      </c>
      <c r="H15" s="95">
        <f t="shared" si="1"/>
        <v>17472</v>
      </c>
      <c r="I15" s="96">
        <f t="shared" si="2"/>
        <v>1065.792</v>
      </c>
      <c r="J15" s="97">
        <v>0.8</v>
      </c>
      <c r="K15" s="96">
        <f t="shared" si="3"/>
        <v>852.6336</v>
      </c>
      <c r="L15" s="98">
        <v>213.1584</v>
      </c>
      <c r="M15" s="94" t="s">
        <v>55</v>
      </c>
      <c r="N15" s="99" t="s">
        <v>25</v>
      </c>
      <c r="O15" s="100"/>
      <c r="P15" s="101"/>
    </row>
    <row r="16" s="90" customFormat="1" ht="17" customHeight="1" spans="1:16">
      <c r="A16" s="92">
        <f t="shared" si="0"/>
        <v>10</v>
      </c>
      <c r="B16" s="32" t="s">
        <v>56</v>
      </c>
      <c r="C16" s="93" t="s">
        <v>21</v>
      </c>
      <c r="D16" s="94" t="s">
        <v>57</v>
      </c>
      <c r="E16" s="94" t="s">
        <v>58</v>
      </c>
      <c r="F16" s="93">
        <v>34.2</v>
      </c>
      <c r="G16" s="93">
        <v>34.2</v>
      </c>
      <c r="H16" s="95">
        <f t="shared" si="1"/>
        <v>38304</v>
      </c>
      <c r="I16" s="96">
        <f t="shared" si="2"/>
        <v>2336.544</v>
      </c>
      <c r="J16" s="97">
        <v>0.8</v>
      </c>
      <c r="K16" s="96">
        <f t="shared" si="3"/>
        <v>1869.2352</v>
      </c>
      <c r="L16" s="98">
        <v>467.3088</v>
      </c>
      <c r="M16" s="94" t="s">
        <v>59</v>
      </c>
      <c r="N16" s="99" t="s">
        <v>25</v>
      </c>
      <c r="O16" s="100"/>
      <c r="P16" s="101"/>
    </row>
    <row r="17" s="90" customFormat="1" ht="17" customHeight="1" spans="1:16">
      <c r="A17" s="92">
        <f t="shared" si="0"/>
        <v>11</v>
      </c>
      <c r="B17" s="32" t="s">
        <v>60</v>
      </c>
      <c r="C17" s="93" t="s">
        <v>21</v>
      </c>
      <c r="D17" s="94" t="s">
        <v>61</v>
      </c>
      <c r="E17" s="94" t="s">
        <v>62</v>
      </c>
      <c r="F17" s="93">
        <v>12.75</v>
      </c>
      <c r="G17" s="93">
        <v>12.75</v>
      </c>
      <c r="H17" s="95">
        <f t="shared" si="1"/>
        <v>14280</v>
      </c>
      <c r="I17" s="96">
        <f t="shared" si="2"/>
        <v>871.08</v>
      </c>
      <c r="J17" s="97">
        <v>0.8</v>
      </c>
      <c r="K17" s="96">
        <f t="shared" si="3"/>
        <v>696.864</v>
      </c>
      <c r="L17" s="98">
        <v>174.216</v>
      </c>
      <c r="M17" s="94" t="s">
        <v>63</v>
      </c>
      <c r="N17" s="99" t="s">
        <v>25</v>
      </c>
      <c r="O17" s="100"/>
      <c r="P17" s="101"/>
    </row>
    <row r="18" s="90" customFormat="1" ht="17" customHeight="1" spans="1:16">
      <c r="A18" s="92">
        <f t="shared" ref="A18:A27" si="4">ROW()-6</f>
        <v>12</v>
      </c>
      <c r="B18" s="32" t="s">
        <v>64</v>
      </c>
      <c r="C18" s="93" t="s">
        <v>21</v>
      </c>
      <c r="D18" s="94" t="s">
        <v>65</v>
      </c>
      <c r="E18" s="94" t="s">
        <v>62</v>
      </c>
      <c r="F18" s="93">
        <v>2.55</v>
      </c>
      <c r="G18" s="93">
        <v>2.55</v>
      </c>
      <c r="H18" s="95">
        <f t="shared" si="1"/>
        <v>2856</v>
      </c>
      <c r="I18" s="96">
        <f t="shared" si="2"/>
        <v>174.216</v>
      </c>
      <c r="J18" s="97">
        <v>0.8</v>
      </c>
      <c r="K18" s="96">
        <f t="shared" si="3"/>
        <v>139.3728</v>
      </c>
      <c r="L18" s="98">
        <v>34.8432</v>
      </c>
      <c r="M18" s="94" t="s">
        <v>66</v>
      </c>
      <c r="N18" s="99" t="s">
        <v>25</v>
      </c>
      <c r="O18" s="100"/>
      <c r="P18" s="101"/>
    </row>
    <row r="19" s="90" customFormat="1" ht="17" customHeight="1" spans="1:16">
      <c r="A19" s="92">
        <f t="shared" si="4"/>
        <v>13</v>
      </c>
      <c r="B19" s="32" t="s">
        <v>67</v>
      </c>
      <c r="C19" s="93" t="s">
        <v>21</v>
      </c>
      <c r="D19" s="94" t="s">
        <v>46</v>
      </c>
      <c r="E19" s="94" t="s">
        <v>62</v>
      </c>
      <c r="F19" s="93">
        <v>12.75</v>
      </c>
      <c r="G19" s="93">
        <v>12.75</v>
      </c>
      <c r="H19" s="95">
        <f t="shared" si="1"/>
        <v>14280</v>
      </c>
      <c r="I19" s="96">
        <f t="shared" si="2"/>
        <v>871.08</v>
      </c>
      <c r="J19" s="97">
        <v>0.8</v>
      </c>
      <c r="K19" s="96">
        <f t="shared" si="3"/>
        <v>696.864</v>
      </c>
      <c r="L19" s="98">
        <v>174.216</v>
      </c>
      <c r="M19" s="94" t="s">
        <v>68</v>
      </c>
      <c r="N19" s="99" t="s">
        <v>25</v>
      </c>
      <c r="O19" s="100"/>
      <c r="P19" s="101"/>
    </row>
    <row r="20" s="90" customFormat="1" ht="17" customHeight="1" spans="1:16">
      <c r="A20" s="92">
        <f t="shared" si="4"/>
        <v>14</v>
      </c>
      <c r="B20" s="32" t="s">
        <v>69</v>
      </c>
      <c r="C20" s="93" t="s">
        <v>21</v>
      </c>
      <c r="D20" s="94" t="s">
        <v>31</v>
      </c>
      <c r="E20" s="94" t="s">
        <v>70</v>
      </c>
      <c r="F20" s="93">
        <v>13</v>
      </c>
      <c r="G20" s="93">
        <v>13</v>
      </c>
      <c r="H20" s="95">
        <f t="shared" si="1"/>
        <v>14560</v>
      </c>
      <c r="I20" s="96">
        <f t="shared" si="2"/>
        <v>888.16</v>
      </c>
      <c r="J20" s="97">
        <v>0.8</v>
      </c>
      <c r="K20" s="96">
        <f t="shared" si="3"/>
        <v>710.528</v>
      </c>
      <c r="L20" s="98">
        <v>177.632</v>
      </c>
      <c r="M20" s="94" t="s">
        <v>71</v>
      </c>
      <c r="N20" s="99" t="s">
        <v>25</v>
      </c>
      <c r="O20" s="100"/>
      <c r="P20" s="101"/>
    </row>
    <row r="21" s="90" customFormat="1" ht="17" customHeight="1" spans="1:16">
      <c r="A21" s="92">
        <f t="shared" si="4"/>
        <v>15</v>
      </c>
      <c r="B21" s="32" t="s">
        <v>72</v>
      </c>
      <c r="C21" s="93" t="s">
        <v>21</v>
      </c>
      <c r="D21" s="94" t="s">
        <v>73</v>
      </c>
      <c r="E21" s="94" t="s">
        <v>74</v>
      </c>
      <c r="F21" s="93">
        <v>14</v>
      </c>
      <c r="G21" s="93">
        <v>14</v>
      </c>
      <c r="H21" s="95">
        <f t="shared" si="1"/>
        <v>15680</v>
      </c>
      <c r="I21" s="96">
        <f t="shared" si="2"/>
        <v>956.48</v>
      </c>
      <c r="J21" s="97">
        <v>0.8</v>
      </c>
      <c r="K21" s="96">
        <f t="shared" si="3"/>
        <v>765.184</v>
      </c>
      <c r="L21" s="98">
        <v>191.296</v>
      </c>
      <c r="M21" s="94" t="s">
        <v>75</v>
      </c>
      <c r="N21" s="99" t="s">
        <v>25</v>
      </c>
      <c r="O21" s="100"/>
      <c r="P21" s="101"/>
    </row>
    <row r="22" s="90" customFormat="1" ht="17" customHeight="1" spans="1:16">
      <c r="A22" s="92">
        <f t="shared" si="4"/>
        <v>16</v>
      </c>
      <c r="B22" s="32" t="s">
        <v>76</v>
      </c>
      <c r="C22" s="93" t="s">
        <v>21</v>
      </c>
      <c r="D22" s="94" t="s">
        <v>77</v>
      </c>
      <c r="E22" s="94" t="s">
        <v>58</v>
      </c>
      <c r="F22" s="93">
        <v>17.5</v>
      </c>
      <c r="G22" s="93">
        <v>17.5</v>
      </c>
      <c r="H22" s="95">
        <f t="shared" si="1"/>
        <v>19600</v>
      </c>
      <c r="I22" s="96">
        <f t="shared" si="2"/>
        <v>1195.6</v>
      </c>
      <c r="J22" s="97">
        <v>0.8</v>
      </c>
      <c r="K22" s="96">
        <f t="shared" si="3"/>
        <v>956.48</v>
      </c>
      <c r="L22" s="98">
        <v>239.12</v>
      </c>
      <c r="M22" s="94" t="s">
        <v>78</v>
      </c>
      <c r="N22" s="99" t="s">
        <v>25</v>
      </c>
      <c r="O22" s="100"/>
      <c r="P22" s="101"/>
    </row>
    <row r="23" s="90" customFormat="1" ht="17" customHeight="1" spans="1:16">
      <c r="A23" s="92">
        <f t="shared" si="4"/>
        <v>17</v>
      </c>
      <c r="B23" s="32" t="s">
        <v>79</v>
      </c>
      <c r="C23" s="93" t="s">
        <v>21</v>
      </c>
      <c r="D23" s="94" t="s">
        <v>61</v>
      </c>
      <c r="E23" s="94" t="s">
        <v>80</v>
      </c>
      <c r="F23" s="93">
        <v>7.8</v>
      </c>
      <c r="G23" s="93">
        <v>7.8</v>
      </c>
      <c r="H23" s="95">
        <f t="shared" si="1"/>
        <v>8736</v>
      </c>
      <c r="I23" s="96">
        <f t="shared" si="2"/>
        <v>532.896</v>
      </c>
      <c r="J23" s="97">
        <v>0.8</v>
      </c>
      <c r="K23" s="96">
        <f t="shared" si="3"/>
        <v>426.3168</v>
      </c>
      <c r="L23" s="98">
        <v>106.5792</v>
      </c>
      <c r="M23" s="94" t="s">
        <v>81</v>
      </c>
      <c r="N23" s="99" t="s">
        <v>25</v>
      </c>
      <c r="O23" s="103"/>
      <c r="P23" s="101"/>
    </row>
    <row r="24" s="90" customFormat="1" ht="17" customHeight="1" spans="1:16">
      <c r="A24" s="92">
        <f t="shared" si="4"/>
        <v>18</v>
      </c>
      <c r="B24" s="32" t="s">
        <v>82</v>
      </c>
      <c r="C24" s="93" t="s">
        <v>21</v>
      </c>
      <c r="D24" s="94" t="s">
        <v>83</v>
      </c>
      <c r="E24" s="94" t="s">
        <v>84</v>
      </c>
      <c r="F24" s="93">
        <v>8.4</v>
      </c>
      <c r="G24" s="93">
        <v>8.4</v>
      </c>
      <c r="H24" s="95">
        <f t="shared" si="1"/>
        <v>9408</v>
      </c>
      <c r="I24" s="96">
        <f t="shared" si="2"/>
        <v>573.888</v>
      </c>
      <c r="J24" s="97">
        <v>0.8</v>
      </c>
      <c r="K24" s="96">
        <f t="shared" si="3"/>
        <v>459.1104</v>
      </c>
      <c r="L24" s="98">
        <v>114.7776</v>
      </c>
      <c r="M24" s="94" t="s">
        <v>85</v>
      </c>
      <c r="N24" s="99" t="s">
        <v>25</v>
      </c>
      <c r="O24" s="100"/>
      <c r="P24" s="101"/>
    </row>
    <row r="25" s="90" customFormat="1" ht="17" customHeight="1" spans="1:16">
      <c r="A25" s="92">
        <f t="shared" si="4"/>
        <v>19</v>
      </c>
      <c r="B25" s="32" t="s">
        <v>86</v>
      </c>
      <c r="C25" s="93" t="s">
        <v>21</v>
      </c>
      <c r="D25" s="94" t="s">
        <v>87</v>
      </c>
      <c r="E25" s="94" t="s">
        <v>88</v>
      </c>
      <c r="F25" s="93">
        <v>17.5</v>
      </c>
      <c r="G25" s="93">
        <v>17.5</v>
      </c>
      <c r="H25" s="95">
        <f t="shared" si="1"/>
        <v>19600</v>
      </c>
      <c r="I25" s="96">
        <f t="shared" si="2"/>
        <v>1195.6</v>
      </c>
      <c r="J25" s="97">
        <v>0.8</v>
      </c>
      <c r="K25" s="96">
        <f t="shared" si="3"/>
        <v>956.48</v>
      </c>
      <c r="L25" s="98">
        <v>239.12</v>
      </c>
      <c r="M25" s="94" t="s">
        <v>89</v>
      </c>
      <c r="N25" s="99" t="s">
        <v>25</v>
      </c>
      <c r="O25" s="100"/>
      <c r="P25" s="101"/>
    </row>
    <row r="26" s="90" customFormat="1" ht="17" customHeight="1" spans="1:16">
      <c r="A26" s="92">
        <f t="shared" si="4"/>
        <v>20</v>
      </c>
      <c r="B26" s="32" t="s">
        <v>90</v>
      </c>
      <c r="C26" s="93" t="s">
        <v>21</v>
      </c>
      <c r="D26" s="94" t="s">
        <v>91</v>
      </c>
      <c r="E26" s="94" t="s">
        <v>92</v>
      </c>
      <c r="F26" s="93">
        <v>8</v>
      </c>
      <c r="G26" s="93">
        <v>8</v>
      </c>
      <c r="H26" s="95">
        <f t="shared" si="1"/>
        <v>8960</v>
      </c>
      <c r="I26" s="96">
        <f t="shared" si="2"/>
        <v>546.56</v>
      </c>
      <c r="J26" s="97">
        <v>0.8</v>
      </c>
      <c r="K26" s="96">
        <f t="shared" si="3"/>
        <v>437.248</v>
      </c>
      <c r="L26" s="98">
        <v>109.312</v>
      </c>
      <c r="M26" s="94" t="s">
        <v>93</v>
      </c>
      <c r="N26" s="99" t="s">
        <v>25</v>
      </c>
      <c r="O26" s="102"/>
      <c r="P26" s="101"/>
    </row>
    <row r="27" s="90" customFormat="1" ht="17" customHeight="1" spans="1:16">
      <c r="A27" s="92">
        <f t="shared" si="4"/>
        <v>21</v>
      </c>
      <c r="B27" s="32" t="s">
        <v>94</v>
      </c>
      <c r="C27" s="93" t="s">
        <v>21</v>
      </c>
      <c r="D27" s="94" t="s">
        <v>95</v>
      </c>
      <c r="E27" s="94" t="s">
        <v>96</v>
      </c>
      <c r="F27" s="93">
        <v>7.8</v>
      </c>
      <c r="G27" s="93">
        <v>7.8</v>
      </c>
      <c r="H27" s="95">
        <f t="shared" si="1"/>
        <v>8736</v>
      </c>
      <c r="I27" s="96">
        <f t="shared" si="2"/>
        <v>532.896</v>
      </c>
      <c r="J27" s="97">
        <v>0.8</v>
      </c>
      <c r="K27" s="96">
        <f t="shared" si="3"/>
        <v>426.3168</v>
      </c>
      <c r="L27" s="98">
        <v>106.5792</v>
      </c>
      <c r="M27" s="94" t="s">
        <v>97</v>
      </c>
      <c r="N27" s="99" t="s">
        <v>25</v>
      </c>
      <c r="O27" s="100"/>
      <c r="P27" s="101"/>
    </row>
    <row r="28" s="90" customFormat="1" ht="17" customHeight="1" spans="1:16">
      <c r="A28" s="92">
        <f t="shared" ref="A28:A37" si="5">ROW()-6</f>
        <v>22</v>
      </c>
      <c r="B28" s="32" t="s">
        <v>98</v>
      </c>
      <c r="C28" s="93" t="s">
        <v>21</v>
      </c>
      <c r="D28" s="94" t="s">
        <v>99</v>
      </c>
      <c r="E28" s="94" t="s">
        <v>58</v>
      </c>
      <c r="F28" s="93">
        <v>9</v>
      </c>
      <c r="G28" s="93">
        <v>9</v>
      </c>
      <c r="H28" s="95">
        <f t="shared" si="1"/>
        <v>10080</v>
      </c>
      <c r="I28" s="96">
        <f t="shared" si="2"/>
        <v>614.88</v>
      </c>
      <c r="J28" s="97">
        <v>0.8</v>
      </c>
      <c r="K28" s="96">
        <f t="shared" si="3"/>
        <v>491.904</v>
      </c>
      <c r="L28" s="98">
        <v>122.976</v>
      </c>
      <c r="M28" s="94" t="s">
        <v>100</v>
      </c>
      <c r="N28" s="99" t="s">
        <v>25</v>
      </c>
      <c r="O28" s="100"/>
      <c r="P28" s="101"/>
    </row>
    <row r="29" s="90" customFormat="1" ht="17" customHeight="1" spans="1:16">
      <c r="A29" s="92">
        <f t="shared" si="5"/>
        <v>23</v>
      </c>
      <c r="B29" s="32" t="s">
        <v>101</v>
      </c>
      <c r="C29" s="93" t="s">
        <v>21</v>
      </c>
      <c r="D29" s="94" t="s">
        <v>22</v>
      </c>
      <c r="E29" s="94" t="s">
        <v>58</v>
      </c>
      <c r="F29" s="93">
        <v>15.5</v>
      </c>
      <c r="G29" s="93">
        <v>15.5</v>
      </c>
      <c r="H29" s="95">
        <f t="shared" si="1"/>
        <v>17360</v>
      </c>
      <c r="I29" s="96">
        <f t="shared" si="2"/>
        <v>1058.96</v>
      </c>
      <c r="J29" s="97">
        <v>0.8</v>
      </c>
      <c r="K29" s="96">
        <f t="shared" si="3"/>
        <v>847.168</v>
      </c>
      <c r="L29" s="98">
        <v>211.792</v>
      </c>
      <c r="M29" s="94" t="s">
        <v>102</v>
      </c>
      <c r="N29" s="99" t="s">
        <v>25</v>
      </c>
      <c r="O29" s="100"/>
      <c r="P29" s="101"/>
    </row>
    <row r="30" s="90" customFormat="1" ht="17" customHeight="1" spans="1:16">
      <c r="A30" s="92">
        <f t="shared" si="5"/>
        <v>24</v>
      </c>
      <c r="B30" s="32" t="s">
        <v>103</v>
      </c>
      <c r="C30" s="93" t="s">
        <v>21</v>
      </c>
      <c r="D30" s="94" t="s">
        <v>27</v>
      </c>
      <c r="E30" s="94" t="s">
        <v>58</v>
      </c>
      <c r="F30" s="93">
        <v>7.5</v>
      </c>
      <c r="G30" s="93">
        <v>7.5</v>
      </c>
      <c r="H30" s="95">
        <f t="shared" si="1"/>
        <v>8400</v>
      </c>
      <c r="I30" s="96">
        <f t="shared" si="2"/>
        <v>512.4</v>
      </c>
      <c r="J30" s="97">
        <v>0.8</v>
      </c>
      <c r="K30" s="96">
        <f t="shared" si="3"/>
        <v>409.92</v>
      </c>
      <c r="L30" s="98">
        <v>102.48</v>
      </c>
      <c r="M30" s="94" t="s">
        <v>104</v>
      </c>
      <c r="N30" s="99" t="s">
        <v>25</v>
      </c>
      <c r="O30" s="100"/>
      <c r="P30" s="101"/>
    </row>
    <row r="31" s="90" customFormat="1" ht="17" customHeight="1" spans="1:16">
      <c r="A31" s="92">
        <f t="shared" si="5"/>
        <v>25</v>
      </c>
      <c r="B31" s="32" t="s">
        <v>105</v>
      </c>
      <c r="C31" s="93" t="s">
        <v>21</v>
      </c>
      <c r="D31" s="94" t="s">
        <v>106</v>
      </c>
      <c r="E31" s="94" t="s">
        <v>107</v>
      </c>
      <c r="F31" s="93">
        <v>12</v>
      </c>
      <c r="G31" s="93">
        <v>12</v>
      </c>
      <c r="H31" s="95">
        <f t="shared" si="1"/>
        <v>13440</v>
      </c>
      <c r="I31" s="96">
        <f t="shared" si="2"/>
        <v>819.84</v>
      </c>
      <c r="J31" s="97">
        <v>0.8</v>
      </c>
      <c r="K31" s="96">
        <f t="shared" si="3"/>
        <v>655.872</v>
      </c>
      <c r="L31" s="98">
        <v>163.968</v>
      </c>
      <c r="M31" s="94" t="s">
        <v>108</v>
      </c>
      <c r="N31" s="99" t="s">
        <v>25</v>
      </c>
      <c r="O31" s="100"/>
      <c r="P31" s="101"/>
    </row>
    <row r="32" s="90" customFormat="1" ht="17" customHeight="1" spans="1:16">
      <c r="A32" s="92">
        <f t="shared" si="5"/>
        <v>26</v>
      </c>
      <c r="B32" s="32" t="s">
        <v>109</v>
      </c>
      <c r="C32" s="93" t="s">
        <v>21</v>
      </c>
      <c r="D32" s="94" t="s">
        <v>57</v>
      </c>
      <c r="E32" s="94" t="s">
        <v>110</v>
      </c>
      <c r="F32" s="93">
        <v>9</v>
      </c>
      <c r="G32" s="93">
        <v>9</v>
      </c>
      <c r="H32" s="95">
        <f t="shared" si="1"/>
        <v>10080</v>
      </c>
      <c r="I32" s="96">
        <f t="shared" si="2"/>
        <v>614.88</v>
      </c>
      <c r="J32" s="97">
        <v>0.8</v>
      </c>
      <c r="K32" s="96">
        <f t="shared" si="3"/>
        <v>491.904</v>
      </c>
      <c r="L32" s="98">
        <v>122.976</v>
      </c>
      <c r="M32" s="94" t="s">
        <v>111</v>
      </c>
      <c r="N32" s="99" t="s">
        <v>25</v>
      </c>
      <c r="O32" s="100"/>
      <c r="P32" s="101"/>
    </row>
    <row r="33" s="90" customFormat="1" ht="17" customHeight="1" spans="1:16">
      <c r="A33" s="92">
        <f t="shared" si="5"/>
        <v>27</v>
      </c>
      <c r="B33" s="32" t="s">
        <v>112</v>
      </c>
      <c r="C33" s="93" t="s">
        <v>21</v>
      </c>
      <c r="D33" s="94" t="s">
        <v>113</v>
      </c>
      <c r="E33" s="94" t="s">
        <v>110</v>
      </c>
      <c r="F33" s="93">
        <v>27</v>
      </c>
      <c r="G33" s="93">
        <v>27</v>
      </c>
      <c r="H33" s="95">
        <f t="shared" si="1"/>
        <v>30240</v>
      </c>
      <c r="I33" s="96">
        <f t="shared" si="2"/>
        <v>1844.64</v>
      </c>
      <c r="J33" s="97">
        <v>0.8</v>
      </c>
      <c r="K33" s="96">
        <f t="shared" si="3"/>
        <v>1475.712</v>
      </c>
      <c r="L33" s="98">
        <v>368.928</v>
      </c>
      <c r="M33" s="94" t="s">
        <v>114</v>
      </c>
      <c r="N33" s="99" t="s">
        <v>25</v>
      </c>
      <c r="O33" s="100"/>
      <c r="P33" s="101"/>
    </row>
    <row r="34" s="90" customFormat="1" ht="17" customHeight="1" spans="1:16">
      <c r="A34" s="92">
        <f t="shared" si="5"/>
        <v>28</v>
      </c>
      <c r="B34" s="32" t="s">
        <v>115</v>
      </c>
      <c r="C34" s="93" t="s">
        <v>21</v>
      </c>
      <c r="D34" s="94" t="s">
        <v>91</v>
      </c>
      <c r="E34" s="94" t="s">
        <v>116</v>
      </c>
      <c r="F34" s="93">
        <v>15</v>
      </c>
      <c r="G34" s="93">
        <v>15</v>
      </c>
      <c r="H34" s="95">
        <f t="shared" si="1"/>
        <v>16800</v>
      </c>
      <c r="I34" s="96">
        <f t="shared" si="2"/>
        <v>1024.8</v>
      </c>
      <c r="J34" s="97">
        <v>0.8</v>
      </c>
      <c r="K34" s="96">
        <f t="shared" si="3"/>
        <v>819.84</v>
      </c>
      <c r="L34" s="98">
        <v>204.96</v>
      </c>
      <c r="M34" s="94" t="s">
        <v>117</v>
      </c>
      <c r="N34" s="99" t="s">
        <v>25</v>
      </c>
      <c r="O34" s="100"/>
      <c r="P34" s="101"/>
    </row>
    <row r="35" s="90" customFormat="1" ht="17" customHeight="1" spans="1:16">
      <c r="A35" s="92">
        <f t="shared" si="5"/>
        <v>29</v>
      </c>
      <c r="B35" s="32" t="s">
        <v>118</v>
      </c>
      <c r="C35" s="93" t="s">
        <v>21</v>
      </c>
      <c r="D35" s="94" t="s">
        <v>83</v>
      </c>
      <c r="E35" s="94" t="s">
        <v>116</v>
      </c>
      <c r="F35" s="93">
        <v>7.5</v>
      </c>
      <c r="G35" s="93">
        <v>7.5</v>
      </c>
      <c r="H35" s="95">
        <f t="shared" si="1"/>
        <v>8400</v>
      </c>
      <c r="I35" s="96">
        <f t="shared" si="2"/>
        <v>512.4</v>
      </c>
      <c r="J35" s="97">
        <v>0.8</v>
      </c>
      <c r="K35" s="96">
        <f t="shared" si="3"/>
        <v>409.92</v>
      </c>
      <c r="L35" s="98">
        <v>102.48</v>
      </c>
      <c r="M35" s="94" t="s">
        <v>119</v>
      </c>
      <c r="N35" s="99" t="s">
        <v>25</v>
      </c>
      <c r="O35" s="100"/>
      <c r="P35" s="101"/>
    </row>
    <row r="36" s="90" customFormat="1" ht="17" customHeight="1" spans="1:16">
      <c r="A36" s="92">
        <f t="shared" si="5"/>
        <v>30</v>
      </c>
      <c r="B36" s="32" t="s">
        <v>120</v>
      </c>
      <c r="C36" s="93" t="s">
        <v>21</v>
      </c>
      <c r="D36" s="94" t="s">
        <v>50</v>
      </c>
      <c r="E36" s="94" t="s">
        <v>121</v>
      </c>
      <c r="F36" s="93">
        <v>13</v>
      </c>
      <c r="G36" s="93">
        <v>13</v>
      </c>
      <c r="H36" s="95">
        <f t="shared" si="1"/>
        <v>14560</v>
      </c>
      <c r="I36" s="96">
        <f t="shared" si="2"/>
        <v>888.16</v>
      </c>
      <c r="J36" s="97">
        <v>0.8</v>
      </c>
      <c r="K36" s="96">
        <f t="shared" si="3"/>
        <v>710.528</v>
      </c>
      <c r="L36" s="98">
        <v>177.632</v>
      </c>
      <c r="M36" s="94" t="s">
        <v>122</v>
      </c>
      <c r="N36" s="99" t="s">
        <v>25</v>
      </c>
      <c r="O36" s="100"/>
      <c r="P36" s="101"/>
    </row>
    <row r="37" s="90" customFormat="1" ht="17" customHeight="1" spans="1:16">
      <c r="A37" s="92">
        <f t="shared" si="5"/>
        <v>31</v>
      </c>
      <c r="B37" s="32" t="s">
        <v>123</v>
      </c>
      <c r="C37" s="93" t="s">
        <v>21</v>
      </c>
      <c r="D37" s="94" t="s">
        <v>46</v>
      </c>
      <c r="E37" s="94" t="s">
        <v>124</v>
      </c>
      <c r="F37" s="93">
        <v>11.3</v>
      </c>
      <c r="G37" s="93">
        <v>11.3</v>
      </c>
      <c r="H37" s="95">
        <f t="shared" si="1"/>
        <v>12656</v>
      </c>
      <c r="I37" s="96">
        <f t="shared" si="2"/>
        <v>772.016</v>
      </c>
      <c r="J37" s="97">
        <v>0.8</v>
      </c>
      <c r="K37" s="96">
        <f t="shared" si="3"/>
        <v>617.6128</v>
      </c>
      <c r="L37" s="98">
        <v>154.4032</v>
      </c>
      <c r="M37" s="94" t="s">
        <v>125</v>
      </c>
      <c r="N37" s="99" t="s">
        <v>25</v>
      </c>
      <c r="O37" s="100"/>
      <c r="P37" s="101"/>
    </row>
    <row r="38" s="90" customFormat="1" ht="17" customHeight="1" spans="1:16">
      <c r="A38" s="92">
        <f t="shared" ref="A38:A47" si="6">ROW()-6</f>
        <v>32</v>
      </c>
      <c r="B38" s="32" t="s">
        <v>126</v>
      </c>
      <c r="C38" s="93" t="s">
        <v>21</v>
      </c>
      <c r="D38" s="94" t="s">
        <v>50</v>
      </c>
      <c r="E38" s="94" t="s">
        <v>127</v>
      </c>
      <c r="F38" s="93">
        <v>9.3</v>
      </c>
      <c r="G38" s="93">
        <v>9.3</v>
      </c>
      <c r="H38" s="95">
        <f t="shared" si="1"/>
        <v>10416</v>
      </c>
      <c r="I38" s="96">
        <f t="shared" si="2"/>
        <v>635.376</v>
      </c>
      <c r="J38" s="97">
        <v>0.8</v>
      </c>
      <c r="K38" s="96">
        <f t="shared" si="3"/>
        <v>508.3008</v>
      </c>
      <c r="L38" s="98">
        <v>127.0752</v>
      </c>
      <c r="M38" s="94" t="s">
        <v>128</v>
      </c>
      <c r="N38" s="99" t="s">
        <v>25</v>
      </c>
      <c r="O38" s="100"/>
      <c r="P38" s="101"/>
    </row>
    <row r="39" s="90" customFormat="1" ht="17" customHeight="1" spans="1:16">
      <c r="A39" s="92">
        <f t="shared" si="6"/>
        <v>33</v>
      </c>
      <c r="B39" s="32" t="s">
        <v>129</v>
      </c>
      <c r="C39" s="93" t="s">
        <v>21</v>
      </c>
      <c r="D39" s="94" t="s">
        <v>31</v>
      </c>
      <c r="E39" s="94" t="s">
        <v>130</v>
      </c>
      <c r="F39" s="93">
        <v>12</v>
      </c>
      <c r="G39" s="93">
        <v>12</v>
      </c>
      <c r="H39" s="95">
        <f t="shared" si="1"/>
        <v>13440</v>
      </c>
      <c r="I39" s="96">
        <f t="shared" si="2"/>
        <v>819.84</v>
      </c>
      <c r="J39" s="97">
        <v>0.8</v>
      </c>
      <c r="K39" s="96">
        <f t="shared" si="3"/>
        <v>655.872</v>
      </c>
      <c r="L39" s="98">
        <v>163.968</v>
      </c>
      <c r="M39" s="94" t="s">
        <v>131</v>
      </c>
      <c r="N39" s="99" t="s">
        <v>25</v>
      </c>
      <c r="O39" s="103"/>
      <c r="P39" s="101"/>
    </row>
    <row r="40" s="90" customFormat="1" ht="17" customHeight="1" spans="1:16">
      <c r="A40" s="92">
        <f t="shared" si="6"/>
        <v>34</v>
      </c>
      <c r="B40" s="32" t="s">
        <v>132</v>
      </c>
      <c r="C40" s="93" t="s">
        <v>21</v>
      </c>
      <c r="D40" s="94" t="s">
        <v>113</v>
      </c>
      <c r="E40" s="94" t="s">
        <v>133</v>
      </c>
      <c r="F40" s="93">
        <v>12</v>
      </c>
      <c r="G40" s="93">
        <v>12</v>
      </c>
      <c r="H40" s="95">
        <f t="shared" ref="H40:H71" si="7">G40*1120</f>
        <v>13440</v>
      </c>
      <c r="I40" s="96">
        <f t="shared" ref="I40:I71" si="8">G40*68.32</f>
        <v>819.84</v>
      </c>
      <c r="J40" s="97">
        <v>0.8</v>
      </c>
      <c r="K40" s="96">
        <f t="shared" ref="K40:K71" si="9">I40*J40</f>
        <v>655.872</v>
      </c>
      <c r="L40" s="98">
        <v>163.968</v>
      </c>
      <c r="M40" s="94" t="s">
        <v>134</v>
      </c>
      <c r="N40" s="99" t="s">
        <v>25</v>
      </c>
      <c r="O40" s="100"/>
      <c r="P40" s="101"/>
    </row>
    <row r="41" s="90" customFormat="1" ht="17" customHeight="1" spans="1:16">
      <c r="A41" s="92">
        <f t="shared" si="6"/>
        <v>35</v>
      </c>
      <c r="B41" s="32" t="s">
        <v>135</v>
      </c>
      <c r="C41" s="93" t="s">
        <v>21</v>
      </c>
      <c r="D41" s="94" t="s">
        <v>113</v>
      </c>
      <c r="E41" s="94" t="s">
        <v>136</v>
      </c>
      <c r="F41" s="93">
        <v>12.5</v>
      </c>
      <c r="G41" s="93">
        <v>12.5</v>
      </c>
      <c r="H41" s="95">
        <f t="shared" si="7"/>
        <v>14000</v>
      </c>
      <c r="I41" s="96">
        <f t="shared" si="8"/>
        <v>854</v>
      </c>
      <c r="J41" s="97">
        <v>0.8</v>
      </c>
      <c r="K41" s="96">
        <f t="shared" si="9"/>
        <v>683.2</v>
      </c>
      <c r="L41" s="98">
        <v>170.8</v>
      </c>
      <c r="M41" s="94" t="s">
        <v>137</v>
      </c>
      <c r="N41" s="99" t="s">
        <v>25</v>
      </c>
      <c r="O41" s="100"/>
      <c r="P41" s="101"/>
    </row>
    <row r="42" s="90" customFormat="1" ht="17" customHeight="1" spans="1:16">
      <c r="A42" s="92">
        <f t="shared" si="6"/>
        <v>36</v>
      </c>
      <c r="B42" s="32" t="s">
        <v>138</v>
      </c>
      <c r="C42" s="93" t="s">
        <v>21</v>
      </c>
      <c r="D42" s="94" t="s">
        <v>139</v>
      </c>
      <c r="E42" s="35" t="s">
        <v>58</v>
      </c>
      <c r="F42" s="93">
        <v>16.8</v>
      </c>
      <c r="G42" s="93">
        <v>16.8</v>
      </c>
      <c r="H42" s="95">
        <f t="shared" si="7"/>
        <v>18816</v>
      </c>
      <c r="I42" s="96">
        <f t="shared" si="8"/>
        <v>1147.776</v>
      </c>
      <c r="J42" s="97">
        <v>0.8</v>
      </c>
      <c r="K42" s="96">
        <f t="shared" si="9"/>
        <v>918.2208</v>
      </c>
      <c r="L42" s="98">
        <v>229.5552</v>
      </c>
      <c r="M42" s="94" t="s">
        <v>140</v>
      </c>
      <c r="N42" s="99" t="s">
        <v>25</v>
      </c>
      <c r="O42" s="102"/>
      <c r="P42" s="101"/>
    </row>
    <row r="43" s="90" customFormat="1" ht="17" customHeight="1" spans="1:16">
      <c r="A43" s="92">
        <f t="shared" si="6"/>
        <v>37</v>
      </c>
      <c r="B43" s="32" t="s">
        <v>141</v>
      </c>
      <c r="C43" s="93" t="s">
        <v>21</v>
      </c>
      <c r="D43" s="94" t="s">
        <v>22</v>
      </c>
      <c r="E43" s="94" t="s">
        <v>142</v>
      </c>
      <c r="F43" s="93">
        <v>12</v>
      </c>
      <c r="G43" s="93">
        <v>12</v>
      </c>
      <c r="H43" s="95">
        <f t="shared" si="7"/>
        <v>13440</v>
      </c>
      <c r="I43" s="96">
        <f t="shared" si="8"/>
        <v>819.84</v>
      </c>
      <c r="J43" s="97">
        <v>0.8</v>
      </c>
      <c r="K43" s="96">
        <f t="shared" si="9"/>
        <v>655.872</v>
      </c>
      <c r="L43" s="98">
        <v>163.968</v>
      </c>
      <c r="M43" s="94" t="s">
        <v>143</v>
      </c>
      <c r="N43" s="99" t="s">
        <v>25</v>
      </c>
      <c r="O43" s="100"/>
      <c r="P43" s="101"/>
    </row>
    <row r="44" s="90" customFormat="1" ht="17" customHeight="1" spans="1:16">
      <c r="A44" s="92">
        <f t="shared" si="6"/>
        <v>38</v>
      </c>
      <c r="B44" s="32" t="s">
        <v>144</v>
      </c>
      <c r="C44" s="93" t="s">
        <v>21</v>
      </c>
      <c r="D44" s="94" t="s">
        <v>61</v>
      </c>
      <c r="E44" s="94" t="s">
        <v>145</v>
      </c>
      <c r="F44" s="93">
        <v>18</v>
      </c>
      <c r="G44" s="93">
        <v>18</v>
      </c>
      <c r="H44" s="95">
        <f t="shared" si="7"/>
        <v>20160</v>
      </c>
      <c r="I44" s="96">
        <f t="shared" si="8"/>
        <v>1229.76</v>
      </c>
      <c r="J44" s="97">
        <v>0.8</v>
      </c>
      <c r="K44" s="96">
        <f t="shared" si="9"/>
        <v>983.808</v>
      </c>
      <c r="L44" s="98">
        <v>245.952</v>
      </c>
      <c r="M44" s="94" t="s">
        <v>146</v>
      </c>
      <c r="N44" s="99" t="s">
        <v>25</v>
      </c>
      <c r="O44" s="100"/>
      <c r="P44" s="101"/>
    </row>
    <row r="45" s="90" customFormat="1" ht="17" customHeight="1" spans="1:16">
      <c r="A45" s="92">
        <f t="shared" si="6"/>
        <v>39</v>
      </c>
      <c r="B45" s="32" t="s">
        <v>147</v>
      </c>
      <c r="C45" s="93" t="s">
        <v>21</v>
      </c>
      <c r="D45" s="94" t="s">
        <v>148</v>
      </c>
      <c r="E45" s="94" t="s">
        <v>149</v>
      </c>
      <c r="F45" s="93">
        <v>14</v>
      </c>
      <c r="G45" s="93">
        <v>14</v>
      </c>
      <c r="H45" s="95">
        <f t="shared" si="7"/>
        <v>15680</v>
      </c>
      <c r="I45" s="96">
        <f t="shared" si="8"/>
        <v>956.48</v>
      </c>
      <c r="J45" s="97">
        <v>0.8</v>
      </c>
      <c r="K45" s="96">
        <f t="shared" si="9"/>
        <v>765.184</v>
      </c>
      <c r="L45" s="98">
        <v>191.296</v>
      </c>
      <c r="M45" s="94" t="s">
        <v>150</v>
      </c>
      <c r="N45" s="99" t="s">
        <v>25</v>
      </c>
      <c r="O45" s="100"/>
      <c r="P45" s="101"/>
    </row>
    <row r="46" s="90" customFormat="1" ht="17" customHeight="1" spans="1:16">
      <c r="A46" s="92">
        <f t="shared" si="6"/>
        <v>40</v>
      </c>
      <c r="B46" s="32" t="s">
        <v>151</v>
      </c>
      <c r="C46" s="93" t="s">
        <v>21</v>
      </c>
      <c r="D46" s="94" t="s">
        <v>83</v>
      </c>
      <c r="E46" s="94" t="s">
        <v>47</v>
      </c>
      <c r="F46" s="93">
        <v>16.06</v>
      </c>
      <c r="G46" s="93">
        <v>16.06</v>
      </c>
      <c r="H46" s="95">
        <f t="shared" si="7"/>
        <v>17987.2</v>
      </c>
      <c r="I46" s="96">
        <f t="shared" si="8"/>
        <v>1097.2192</v>
      </c>
      <c r="J46" s="97">
        <v>0.8</v>
      </c>
      <c r="K46" s="96">
        <f t="shared" si="9"/>
        <v>877.77536</v>
      </c>
      <c r="L46" s="98">
        <v>219.44384</v>
      </c>
      <c r="M46" s="94" t="s">
        <v>152</v>
      </c>
      <c r="N46" s="99" t="s">
        <v>25</v>
      </c>
      <c r="O46" s="100"/>
      <c r="P46" s="101"/>
    </row>
    <row r="47" s="90" customFormat="1" ht="17" customHeight="1" spans="1:16">
      <c r="A47" s="92">
        <f t="shared" si="6"/>
        <v>41</v>
      </c>
      <c r="B47" s="32" t="s">
        <v>153</v>
      </c>
      <c r="C47" s="93" t="s">
        <v>21</v>
      </c>
      <c r="D47" s="94" t="s">
        <v>83</v>
      </c>
      <c r="E47" s="94" t="s">
        <v>154</v>
      </c>
      <c r="F47" s="93">
        <v>14</v>
      </c>
      <c r="G47" s="93">
        <v>14</v>
      </c>
      <c r="H47" s="95">
        <f t="shared" si="7"/>
        <v>15680</v>
      </c>
      <c r="I47" s="96">
        <f t="shared" si="8"/>
        <v>956.48</v>
      </c>
      <c r="J47" s="97">
        <v>0.8</v>
      </c>
      <c r="K47" s="96">
        <f t="shared" si="9"/>
        <v>765.184</v>
      </c>
      <c r="L47" s="98">
        <v>191.296</v>
      </c>
      <c r="M47" s="94" t="s">
        <v>155</v>
      </c>
      <c r="N47" s="99" t="s">
        <v>25</v>
      </c>
      <c r="O47" s="100"/>
      <c r="P47" s="101"/>
    </row>
    <row r="48" s="90" customFormat="1" ht="17" customHeight="1" spans="1:16">
      <c r="A48" s="92">
        <f t="shared" ref="A48:A57" si="10">ROW()-6</f>
        <v>42</v>
      </c>
      <c r="B48" s="32" t="s">
        <v>156</v>
      </c>
      <c r="C48" s="93" t="s">
        <v>21</v>
      </c>
      <c r="D48" s="94" t="s">
        <v>113</v>
      </c>
      <c r="E48" s="94" t="s">
        <v>157</v>
      </c>
      <c r="F48" s="93">
        <v>42</v>
      </c>
      <c r="G48" s="93">
        <v>42</v>
      </c>
      <c r="H48" s="95">
        <f t="shared" si="7"/>
        <v>47040</v>
      </c>
      <c r="I48" s="96">
        <f t="shared" si="8"/>
        <v>2869.44</v>
      </c>
      <c r="J48" s="97">
        <v>0.8</v>
      </c>
      <c r="K48" s="96">
        <f t="shared" si="9"/>
        <v>2295.552</v>
      </c>
      <c r="L48" s="98">
        <v>573.888</v>
      </c>
      <c r="M48" s="94" t="s">
        <v>158</v>
      </c>
      <c r="N48" s="99" t="s">
        <v>25</v>
      </c>
      <c r="O48" s="100"/>
      <c r="P48" s="101"/>
    </row>
    <row r="49" s="90" customFormat="1" ht="17" customHeight="1" spans="1:16">
      <c r="A49" s="92">
        <f t="shared" si="10"/>
        <v>43</v>
      </c>
      <c r="B49" s="32" t="s">
        <v>159</v>
      </c>
      <c r="C49" s="93" t="s">
        <v>21</v>
      </c>
      <c r="D49" s="94" t="s">
        <v>160</v>
      </c>
      <c r="E49" s="94" t="s">
        <v>157</v>
      </c>
      <c r="F49" s="93">
        <v>20.8</v>
      </c>
      <c r="G49" s="93">
        <v>20.8</v>
      </c>
      <c r="H49" s="95">
        <f t="shared" si="7"/>
        <v>23296</v>
      </c>
      <c r="I49" s="96">
        <f t="shared" si="8"/>
        <v>1421.056</v>
      </c>
      <c r="J49" s="97">
        <v>0.8</v>
      </c>
      <c r="K49" s="96">
        <f t="shared" si="9"/>
        <v>1136.8448</v>
      </c>
      <c r="L49" s="98">
        <v>284.2112</v>
      </c>
      <c r="M49" s="94" t="s">
        <v>161</v>
      </c>
      <c r="N49" s="99" t="s">
        <v>25</v>
      </c>
      <c r="O49" s="100"/>
      <c r="P49" s="101"/>
    </row>
    <row r="50" s="90" customFormat="1" ht="17" customHeight="1" spans="1:16">
      <c r="A50" s="92">
        <f t="shared" si="10"/>
        <v>44</v>
      </c>
      <c r="B50" s="32" t="s">
        <v>162</v>
      </c>
      <c r="C50" s="93" t="s">
        <v>21</v>
      </c>
      <c r="D50" s="94" t="s">
        <v>46</v>
      </c>
      <c r="E50" s="94" t="s">
        <v>163</v>
      </c>
      <c r="F50" s="93">
        <v>12.4</v>
      </c>
      <c r="G50" s="93">
        <v>12.4</v>
      </c>
      <c r="H50" s="95">
        <f t="shared" si="7"/>
        <v>13888</v>
      </c>
      <c r="I50" s="96">
        <f t="shared" si="8"/>
        <v>847.168</v>
      </c>
      <c r="J50" s="97">
        <v>0.8</v>
      </c>
      <c r="K50" s="96">
        <f t="shared" si="9"/>
        <v>677.7344</v>
      </c>
      <c r="L50" s="98">
        <v>169.4336</v>
      </c>
      <c r="M50" s="94" t="s">
        <v>164</v>
      </c>
      <c r="N50" s="99" t="s">
        <v>25</v>
      </c>
      <c r="O50" s="100"/>
      <c r="P50" s="101"/>
    </row>
    <row r="51" s="90" customFormat="1" ht="17" customHeight="1" spans="1:16">
      <c r="A51" s="92">
        <f t="shared" si="10"/>
        <v>45</v>
      </c>
      <c r="B51" s="32" t="s">
        <v>165</v>
      </c>
      <c r="C51" s="93" t="s">
        <v>21</v>
      </c>
      <c r="D51" s="94" t="s">
        <v>27</v>
      </c>
      <c r="E51" s="94" t="s">
        <v>166</v>
      </c>
      <c r="F51" s="93">
        <v>15</v>
      </c>
      <c r="G51" s="93">
        <v>15</v>
      </c>
      <c r="H51" s="95">
        <f t="shared" si="7"/>
        <v>16800</v>
      </c>
      <c r="I51" s="96">
        <f t="shared" si="8"/>
        <v>1024.8</v>
      </c>
      <c r="J51" s="97">
        <v>0.8</v>
      </c>
      <c r="K51" s="96">
        <f t="shared" si="9"/>
        <v>819.84</v>
      </c>
      <c r="L51" s="98">
        <v>204.96</v>
      </c>
      <c r="M51" s="94" t="s">
        <v>167</v>
      </c>
      <c r="N51" s="99" t="s">
        <v>25</v>
      </c>
      <c r="O51" s="100"/>
      <c r="P51" s="101"/>
    </row>
    <row r="52" s="90" customFormat="1" ht="17" customHeight="1" spans="1:16">
      <c r="A52" s="92">
        <f t="shared" si="10"/>
        <v>46</v>
      </c>
      <c r="B52" s="32" t="s">
        <v>168</v>
      </c>
      <c r="C52" s="93" t="s">
        <v>21</v>
      </c>
      <c r="D52" s="94" t="s">
        <v>91</v>
      </c>
      <c r="E52" s="94" t="s">
        <v>169</v>
      </c>
      <c r="F52" s="93">
        <v>94.5</v>
      </c>
      <c r="G52" s="93">
        <v>94.5</v>
      </c>
      <c r="H52" s="95">
        <f t="shared" si="7"/>
        <v>105840</v>
      </c>
      <c r="I52" s="96">
        <f t="shared" si="8"/>
        <v>6456.24</v>
      </c>
      <c r="J52" s="97">
        <v>0.8</v>
      </c>
      <c r="K52" s="96">
        <f t="shared" si="9"/>
        <v>5164.992</v>
      </c>
      <c r="L52" s="98">
        <v>1291.248</v>
      </c>
      <c r="M52" s="94" t="s">
        <v>170</v>
      </c>
      <c r="N52" s="99" t="s">
        <v>25</v>
      </c>
      <c r="O52" s="100"/>
      <c r="P52" s="101"/>
    </row>
    <row r="53" s="90" customFormat="1" ht="17" customHeight="1" spans="1:16">
      <c r="A53" s="92">
        <f t="shared" si="10"/>
        <v>47</v>
      </c>
      <c r="B53" s="32" t="s">
        <v>171</v>
      </c>
      <c r="C53" s="93" t="s">
        <v>21</v>
      </c>
      <c r="D53" s="94" t="s">
        <v>50</v>
      </c>
      <c r="E53" s="94" t="s">
        <v>172</v>
      </c>
      <c r="F53" s="93">
        <v>10.4</v>
      </c>
      <c r="G53" s="93">
        <v>10.4</v>
      </c>
      <c r="H53" s="95">
        <f t="shared" si="7"/>
        <v>11648</v>
      </c>
      <c r="I53" s="96">
        <f t="shared" si="8"/>
        <v>710.528</v>
      </c>
      <c r="J53" s="97">
        <v>0.8</v>
      </c>
      <c r="K53" s="96">
        <f t="shared" si="9"/>
        <v>568.4224</v>
      </c>
      <c r="L53" s="98">
        <v>142.1056</v>
      </c>
      <c r="M53" s="94" t="s">
        <v>173</v>
      </c>
      <c r="N53" s="99" t="s">
        <v>25</v>
      </c>
      <c r="O53" s="100"/>
      <c r="P53" s="101"/>
    </row>
    <row r="54" s="90" customFormat="1" ht="17" customHeight="1" spans="1:16">
      <c r="A54" s="92">
        <f t="shared" si="10"/>
        <v>48</v>
      </c>
      <c r="B54" s="32" t="s">
        <v>174</v>
      </c>
      <c r="C54" s="93" t="s">
        <v>21</v>
      </c>
      <c r="D54" s="94" t="s">
        <v>175</v>
      </c>
      <c r="E54" s="94" t="s">
        <v>176</v>
      </c>
      <c r="F54" s="93">
        <v>30</v>
      </c>
      <c r="G54" s="93">
        <v>30</v>
      </c>
      <c r="H54" s="95">
        <f t="shared" si="7"/>
        <v>33600</v>
      </c>
      <c r="I54" s="96">
        <f t="shared" si="8"/>
        <v>2049.6</v>
      </c>
      <c r="J54" s="97">
        <v>0.8</v>
      </c>
      <c r="K54" s="96">
        <f t="shared" si="9"/>
        <v>1639.68</v>
      </c>
      <c r="L54" s="98">
        <v>409.92</v>
      </c>
      <c r="M54" s="94" t="s">
        <v>177</v>
      </c>
      <c r="N54" s="99" t="s">
        <v>25</v>
      </c>
      <c r="O54" s="100"/>
      <c r="P54" s="101"/>
    </row>
    <row r="55" s="90" customFormat="1" ht="17" customHeight="1" spans="1:16">
      <c r="A55" s="92">
        <f t="shared" si="10"/>
        <v>49</v>
      </c>
      <c r="B55" s="32" t="s">
        <v>178</v>
      </c>
      <c r="C55" s="93" t="s">
        <v>21</v>
      </c>
      <c r="D55" s="94" t="s">
        <v>22</v>
      </c>
      <c r="E55" s="35" t="s">
        <v>58</v>
      </c>
      <c r="F55" s="93">
        <v>31.9</v>
      </c>
      <c r="G55" s="93">
        <v>31.9</v>
      </c>
      <c r="H55" s="95">
        <f t="shared" si="7"/>
        <v>35728</v>
      </c>
      <c r="I55" s="96">
        <f t="shared" si="8"/>
        <v>2179.408</v>
      </c>
      <c r="J55" s="97">
        <v>0.8</v>
      </c>
      <c r="K55" s="96">
        <f t="shared" si="9"/>
        <v>1743.5264</v>
      </c>
      <c r="L55" s="98">
        <v>435.8816</v>
      </c>
      <c r="M55" s="94" t="s">
        <v>179</v>
      </c>
      <c r="N55" s="99" t="s">
        <v>25</v>
      </c>
      <c r="O55" s="100"/>
      <c r="P55" s="101"/>
    </row>
    <row r="56" s="90" customFormat="1" ht="17" customHeight="1" spans="1:16">
      <c r="A56" s="92">
        <f t="shared" si="10"/>
        <v>50</v>
      </c>
      <c r="B56" s="32" t="s">
        <v>180</v>
      </c>
      <c r="C56" s="93" t="s">
        <v>21</v>
      </c>
      <c r="D56" s="94" t="s">
        <v>181</v>
      </c>
      <c r="E56" s="94" t="s">
        <v>182</v>
      </c>
      <c r="F56" s="93">
        <v>10.2</v>
      </c>
      <c r="G56" s="93">
        <v>10.2</v>
      </c>
      <c r="H56" s="95">
        <f t="shared" si="7"/>
        <v>11424</v>
      </c>
      <c r="I56" s="96">
        <f t="shared" si="8"/>
        <v>696.864</v>
      </c>
      <c r="J56" s="97">
        <v>0.8</v>
      </c>
      <c r="K56" s="96">
        <f t="shared" si="9"/>
        <v>557.4912</v>
      </c>
      <c r="L56" s="98">
        <v>139.3728</v>
      </c>
      <c r="M56" s="94" t="s">
        <v>183</v>
      </c>
      <c r="N56" s="99" t="s">
        <v>25</v>
      </c>
      <c r="O56" s="100"/>
      <c r="P56" s="101"/>
    </row>
    <row r="57" s="90" customFormat="1" ht="17" customHeight="1" spans="1:16">
      <c r="A57" s="92">
        <f t="shared" si="10"/>
        <v>51</v>
      </c>
      <c r="B57" s="32" t="s">
        <v>184</v>
      </c>
      <c r="C57" s="93" t="s">
        <v>21</v>
      </c>
      <c r="D57" s="94" t="s">
        <v>185</v>
      </c>
      <c r="E57" s="94" t="s">
        <v>186</v>
      </c>
      <c r="F57" s="93">
        <v>22.4</v>
      </c>
      <c r="G57" s="93">
        <v>22.4</v>
      </c>
      <c r="H57" s="95">
        <f t="shared" si="7"/>
        <v>25088</v>
      </c>
      <c r="I57" s="96">
        <f t="shared" si="8"/>
        <v>1530.368</v>
      </c>
      <c r="J57" s="97">
        <v>0.8</v>
      </c>
      <c r="K57" s="96">
        <f t="shared" si="9"/>
        <v>1224.2944</v>
      </c>
      <c r="L57" s="98">
        <v>306.0736</v>
      </c>
      <c r="M57" s="94" t="s">
        <v>185</v>
      </c>
      <c r="N57" s="99" t="s">
        <v>25</v>
      </c>
      <c r="O57" s="102"/>
      <c r="P57" s="101"/>
    </row>
    <row r="58" s="90" customFormat="1" ht="17" customHeight="1" spans="1:16">
      <c r="A58" s="92">
        <f t="shared" ref="A58:A67" si="11">ROW()-6</f>
        <v>52</v>
      </c>
      <c r="B58" s="32" t="s">
        <v>187</v>
      </c>
      <c r="C58" s="93" t="s">
        <v>21</v>
      </c>
      <c r="D58" s="94" t="s">
        <v>73</v>
      </c>
      <c r="E58" s="94" t="s">
        <v>188</v>
      </c>
      <c r="F58" s="93">
        <v>7.5</v>
      </c>
      <c r="G58" s="93">
        <v>7.5</v>
      </c>
      <c r="H58" s="95">
        <f t="shared" si="7"/>
        <v>8400</v>
      </c>
      <c r="I58" s="96">
        <f t="shared" si="8"/>
        <v>512.4</v>
      </c>
      <c r="J58" s="97">
        <v>0.8</v>
      </c>
      <c r="K58" s="96">
        <f t="shared" si="9"/>
        <v>409.92</v>
      </c>
      <c r="L58" s="98">
        <v>102.48</v>
      </c>
      <c r="M58" s="94" t="s">
        <v>189</v>
      </c>
      <c r="N58" s="99" t="s">
        <v>25</v>
      </c>
      <c r="O58" s="100"/>
      <c r="P58" s="101"/>
    </row>
    <row r="59" s="90" customFormat="1" ht="17" customHeight="1" spans="1:16">
      <c r="A59" s="92">
        <f t="shared" si="11"/>
        <v>53</v>
      </c>
      <c r="B59" s="32" t="s">
        <v>190</v>
      </c>
      <c r="C59" s="93" t="s">
        <v>21</v>
      </c>
      <c r="D59" s="94" t="s">
        <v>83</v>
      </c>
      <c r="E59" s="94" t="s">
        <v>191</v>
      </c>
      <c r="F59" s="93">
        <v>10</v>
      </c>
      <c r="G59" s="93">
        <v>10</v>
      </c>
      <c r="H59" s="95">
        <f t="shared" si="7"/>
        <v>11200</v>
      </c>
      <c r="I59" s="96">
        <f t="shared" si="8"/>
        <v>683.2</v>
      </c>
      <c r="J59" s="97">
        <v>0.8</v>
      </c>
      <c r="K59" s="96">
        <f t="shared" si="9"/>
        <v>546.56</v>
      </c>
      <c r="L59" s="98">
        <v>136.64</v>
      </c>
      <c r="M59" s="94" t="s">
        <v>192</v>
      </c>
      <c r="N59" s="99" t="s">
        <v>25</v>
      </c>
      <c r="O59" s="100"/>
      <c r="P59" s="101"/>
    </row>
    <row r="60" s="90" customFormat="1" ht="17" customHeight="1" spans="1:16">
      <c r="A60" s="92">
        <f t="shared" si="11"/>
        <v>54</v>
      </c>
      <c r="B60" s="32" t="s">
        <v>193</v>
      </c>
      <c r="C60" s="93" t="s">
        <v>21</v>
      </c>
      <c r="D60" s="94" t="s">
        <v>91</v>
      </c>
      <c r="E60" s="94" t="s">
        <v>194</v>
      </c>
      <c r="F60" s="93">
        <v>14</v>
      </c>
      <c r="G60" s="93">
        <v>14</v>
      </c>
      <c r="H60" s="95">
        <f t="shared" si="7"/>
        <v>15680</v>
      </c>
      <c r="I60" s="96">
        <f t="shared" si="8"/>
        <v>956.48</v>
      </c>
      <c r="J60" s="97">
        <v>0.8</v>
      </c>
      <c r="K60" s="96">
        <f t="shared" si="9"/>
        <v>765.184</v>
      </c>
      <c r="L60" s="98">
        <v>191.296</v>
      </c>
      <c r="M60" s="94" t="s">
        <v>195</v>
      </c>
      <c r="N60" s="99" t="s">
        <v>25</v>
      </c>
      <c r="O60" s="100"/>
      <c r="P60" s="101"/>
    </row>
    <row r="61" s="90" customFormat="1" ht="17" customHeight="1" spans="1:16">
      <c r="A61" s="92">
        <f t="shared" si="11"/>
        <v>55</v>
      </c>
      <c r="B61" s="32" t="s">
        <v>196</v>
      </c>
      <c r="C61" s="93" t="s">
        <v>21</v>
      </c>
      <c r="D61" s="94" t="s">
        <v>83</v>
      </c>
      <c r="E61" s="94" t="s">
        <v>197</v>
      </c>
      <c r="F61" s="93">
        <v>9.9</v>
      </c>
      <c r="G61" s="93">
        <v>9.9</v>
      </c>
      <c r="H61" s="95">
        <f t="shared" si="7"/>
        <v>11088</v>
      </c>
      <c r="I61" s="96">
        <f t="shared" si="8"/>
        <v>676.368</v>
      </c>
      <c r="J61" s="97">
        <v>0.8</v>
      </c>
      <c r="K61" s="96">
        <f t="shared" si="9"/>
        <v>541.0944</v>
      </c>
      <c r="L61" s="98">
        <v>135.2736</v>
      </c>
      <c r="M61" s="94" t="s">
        <v>198</v>
      </c>
      <c r="N61" s="99" t="s">
        <v>25</v>
      </c>
      <c r="O61" s="100"/>
      <c r="P61" s="101"/>
    </row>
    <row r="62" s="90" customFormat="1" ht="17" customHeight="1" spans="1:16">
      <c r="A62" s="92">
        <f t="shared" si="11"/>
        <v>56</v>
      </c>
      <c r="B62" s="32" t="s">
        <v>199</v>
      </c>
      <c r="C62" s="93" t="s">
        <v>21</v>
      </c>
      <c r="D62" s="94" t="s">
        <v>61</v>
      </c>
      <c r="E62" s="94" t="s">
        <v>58</v>
      </c>
      <c r="F62" s="93">
        <v>10.2</v>
      </c>
      <c r="G62" s="93">
        <v>10.2</v>
      </c>
      <c r="H62" s="95">
        <f t="shared" si="7"/>
        <v>11424</v>
      </c>
      <c r="I62" s="96">
        <f t="shared" si="8"/>
        <v>696.864</v>
      </c>
      <c r="J62" s="97">
        <v>0.8</v>
      </c>
      <c r="K62" s="96">
        <f t="shared" si="9"/>
        <v>557.4912</v>
      </c>
      <c r="L62" s="98">
        <v>139.3728</v>
      </c>
      <c r="M62" s="94" t="s">
        <v>179</v>
      </c>
      <c r="N62" s="99" t="s">
        <v>25</v>
      </c>
      <c r="O62" s="100"/>
      <c r="P62" s="101"/>
    </row>
    <row r="63" s="90" customFormat="1" ht="17" customHeight="1" spans="1:16">
      <c r="A63" s="92">
        <f t="shared" si="11"/>
        <v>57</v>
      </c>
      <c r="B63" s="32" t="s">
        <v>200</v>
      </c>
      <c r="C63" s="93" t="s">
        <v>21</v>
      </c>
      <c r="D63" s="94" t="s">
        <v>46</v>
      </c>
      <c r="E63" s="94" t="s">
        <v>201</v>
      </c>
      <c r="F63" s="93">
        <v>12</v>
      </c>
      <c r="G63" s="93">
        <v>12</v>
      </c>
      <c r="H63" s="95">
        <f t="shared" si="7"/>
        <v>13440</v>
      </c>
      <c r="I63" s="96">
        <f t="shared" si="8"/>
        <v>819.84</v>
      </c>
      <c r="J63" s="97">
        <v>0.8</v>
      </c>
      <c r="K63" s="96">
        <f t="shared" si="9"/>
        <v>655.872</v>
      </c>
      <c r="L63" s="98">
        <v>163.968</v>
      </c>
      <c r="M63" s="94" t="s">
        <v>202</v>
      </c>
      <c r="N63" s="99" t="s">
        <v>25</v>
      </c>
      <c r="O63" s="100"/>
      <c r="P63" s="101"/>
    </row>
    <row r="64" s="90" customFormat="1" ht="17" customHeight="1" spans="1:16">
      <c r="A64" s="92">
        <f t="shared" si="11"/>
        <v>58</v>
      </c>
      <c r="B64" s="32" t="s">
        <v>203</v>
      </c>
      <c r="C64" s="93" t="s">
        <v>21</v>
      </c>
      <c r="D64" s="94" t="s">
        <v>139</v>
      </c>
      <c r="E64" s="94" t="s">
        <v>204</v>
      </c>
      <c r="F64" s="93">
        <v>24.6</v>
      </c>
      <c r="G64" s="93">
        <v>24.6</v>
      </c>
      <c r="H64" s="95">
        <f t="shared" si="7"/>
        <v>27552</v>
      </c>
      <c r="I64" s="96">
        <f t="shared" si="8"/>
        <v>1680.672</v>
      </c>
      <c r="J64" s="97">
        <v>0.8</v>
      </c>
      <c r="K64" s="96">
        <f t="shared" si="9"/>
        <v>1344.5376</v>
      </c>
      <c r="L64" s="98">
        <v>336.1344</v>
      </c>
      <c r="M64" s="94" t="s">
        <v>205</v>
      </c>
      <c r="N64" s="99" t="s">
        <v>25</v>
      </c>
      <c r="O64" s="102"/>
      <c r="P64" s="101"/>
    </row>
    <row r="65" s="90" customFormat="1" ht="17" customHeight="1" spans="1:16">
      <c r="A65" s="92">
        <f t="shared" si="11"/>
        <v>59</v>
      </c>
      <c r="B65" s="32" t="s">
        <v>206</v>
      </c>
      <c r="C65" s="93" t="s">
        <v>21</v>
      </c>
      <c r="D65" s="94" t="s">
        <v>83</v>
      </c>
      <c r="E65" s="94" t="s">
        <v>207</v>
      </c>
      <c r="F65" s="93">
        <v>51.4</v>
      </c>
      <c r="G65" s="93">
        <v>51.4</v>
      </c>
      <c r="H65" s="95">
        <f t="shared" si="7"/>
        <v>57568</v>
      </c>
      <c r="I65" s="96">
        <f t="shared" si="8"/>
        <v>3511.648</v>
      </c>
      <c r="J65" s="97">
        <v>0.8</v>
      </c>
      <c r="K65" s="96">
        <f t="shared" si="9"/>
        <v>2809.3184</v>
      </c>
      <c r="L65" s="98">
        <v>702.3296</v>
      </c>
      <c r="M65" s="94" t="s">
        <v>208</v>
      </c>
      <c r="N65" s="99" t="s">
        <v>25</v>
      </c>
      <c r="O65" s="100"/>
      <c r="P65" s="101"/>
    </row>
    <row r="66" s="90" customFormat="1" ht="17" customHeight="1" spans="1:16">
      <c r="A66" s="92">
        <f t="shared" si="11"/>
        <v>60</v>
      </c>
      <c r="B66" s="32" t="s">
        <v>209</v>
      </c>
      <c r="C66" s="93" t="s">
        <v>21</v>
      </c>
      <c r="D66" s="94" t="s">
        <v>22</v>
      </c>
      <c r="E66" s="94" t="s">
        <v>210</v>
      </c>
      <c r="F66" s="93">
        <v>16</v>
      </c>
      <c r="G66" s="93">
        <v>16</v>
      </c>
      <c r="H66" s="95">
        <f t="shared" si="7"/>
        <v>17920</v>
      </c>
      <c r="I66" s="96">
        <f t="shared" si="8"/>
        <v>1093.12</v>
      </c>
      <c r="J66" s="97">
        <v>0.8</v>
      </c>
      <c r="K66" s="96">
        <f t="shared" si="9"/>
        <v>874.496</v>
      </c>
      <c r="L66" s="98">
        <v>218.624</v>
      </c>
      <c r="M66" s="94" t="s">
        <v>211</v>
      </c>
      <c r="N66" s="99" t="s">
        <v>25</v>
      </c>
      <c r="O66" s="100"/>
      <c r="P66" s="101"/>
    </row>
    <row r="67" s="90" customFormat="1" ht="17" customHeight="1" spans="1:16">
      <c r="A67" s="92">
        <f t="shared" si="11"/>
        <v>61</v>
      </c>
      <c r="B67" s="32" t="s">
        <v>212</v>
      </c>
      <c r="C67" s="93" t="s">
        <v>21</v>
      </c>
      <c r="D67" s="94" t="s">
        <v>27</v>
      </c>
      <c r="E67" s="94" t="s">
        <v>58</v>
      </c>
      <c r="F67" s="93">
        <v>16.8</v>
      </c>
      <c r="G67" s="93">
        <v>16.8</v>
      </c>
      <c r="H67" s="95">
        <f t="shared" si="7"/>
        <v>18816</v>
      </c>
      <c r="I67" s="96">
        <f t="shared" si="8"/>
        <v>1147.776</v>
      </c>
      <c r="J67" s="97">
        <v>0.8</v>
      </c>
      <c r="K67" s="96">
        <f t="shared" si="9"/>
        <v>918.2208</v>
      </c>
      <c r="L67" s="98">
        <v>229.5552</v>
      </c>
      <c r="M67" s="94" t="s">
        <v>213</v>
      </c>
      <c r="N67" s="99" t="s">
        <v>25</v>
      </c>
      <c r="O67" s="100"/>
      <c r="P67" s="101"/>
    </row>
    <row r="68" s="90" customFormat="1" ht="17" customHeight="1" spans="1:16">
      <c r="A68" s="92">
        <f t="shared" ref="A68:A77" si="12">ROW()-6</f>
        <v>62</v>
      </c>
      <c r="B68" s="32" t="s">
        <v>214</v>
      </c>
      <c r="C68" s="93" t="s">
        <v>21</v>
      </c>
      <c r="D68" s="94" t="s">
        <v>215</v>
      </c>
      <c r="E68" s="94" t="s">
        <v>216</v>
      </c>
      <c r="F68" s="93">
        <v>8.4</v>
      </c>
      <c r="G68" s="93">
        <v>8.4</v>
      </c>
      <c r="H68" s="95">
        <f t="shared" si="7"/>
        <v>9408</v>
      </c>
      <c r="I68" s="96">
        <f t="shared" si="8"/>
        <v>573.888</v>
      </c>
      <c r="J68" s="97">
        <v>0.8</v>
      </c>
      <c r="K68" s="96">
        <f t="shared" si="9"/>
        <v>459.1104</v>
      </c>
      <c r="L68" s="98">
        <v>114.7776</v>
      </c>
      <c r="M68" s="94" t="s">
        <v>217</v>
      </c>
      <c r="N68" s="99" t="s">
        <v>25</v>
      </c>
      <c r="O68" s="100"/>
      <c r="P68" s="101"/>
    </row>
    <row r="69" s="90" customFormat="1" ht="17" customHeight="1" spans="1:16">
      <c r="A69" s="92">
        <f t="shared" si="12"/>
        <v>63</v>
      </c>
      <c r="B69" s="32" t="s">
        <v>218</v>
      </c>
      <c r="C69" s="93" t="s">
        <v>21</v>
      </c>
      <c r="D69" s="94" t="s">
        <v>219</v>
      </c>
      <c r="E69" s="94" t="s">
        <v>220</v>
      </c>
      <c r="F69" s="93">
        <v>67.1</v>
      </c>
      <c r="G69" s="93">
        <v>67.1</v>
      </c>
      <c r="H69" s="95">
        <f t="shared" si="7"/>
        <v>75152</v>
      </c>
      <c r="I69" s="96">
        <f t="shared" si="8"/>
        <v>4584.272</v>
      </c>
      <c r="J69" s="97">
        <v>0.8</v>
      </c>
      <c r="K69" s="96">
        <f t="shared" si="9"/>
        <v>3667.4176</v>
      </c>
      <c r="L69" s="98">
        <v>916.8544</v>
      </c>
      <c r="M69" s="94" t="s">
        <v>221</v>
      </c>
      <c r="N69" s="99" t="s">
        <v>25</v>
      </c>
      <c r="O69" s="114"/>
      <c r="P69" s="75"/>
    </row>
    <row r="70" s="90" customFormat="1" ht="17" customHeight="1" spans="1:16">
      <c r="A70" s="92">
        <f t="shared" si="12"/>
        <v>64</v>
      </c>
      <c r="B70" s="32" t="s">
        <v>222</v>
      </c>
      <c r="C70" s="93" t="s">
        <v>21</v>
      </c>
      <c r="D70" s="94" t="s">
        <v>61</v>
      </c>
      <c r="E70" s="94" t="s">
        <v>223</v>
      </c>
      <c r="F70" s="93">
        <v>10.4</v>
      </c>
      <c r="G70" s="93">
        <v>10.4</v>
      </c>
      <c r="H70" s="95">
        <f t="shared" si="7"/>
        <v>11648</v>
      </c>
      <c r="I70" s="96">
        <f t="shared" si="8"/>
        <v>710.528</v>
      </c>
      <c r="J70" s="97">
        <v>0.8</v>
      </c>
      <c r="K70" s="96">
        <f t="shared" si="9"/>
        <v>568.4224</v>
      </c>
      <c r="L70" s="98">
        <v>142.1056</v>
      </c>
      <c r="M70" s="94" t="s">
        <v>224</v>
      </c>
      <c r="N70" s="99" t="s">
        <v>25</v>
      </c>
      <c r="O70" s="114"/>
      <c r="P70" s="75"/>
    </row>
    <row r="71" s="90" customFormat="1" ht="17" customHeight="1" spans="1:16">
      <c r="A71" s="92">
        <f t="shared" si="12"/>
        <v>65</v>
      </c>
      <c r="B71" s="32" t="s">
        <v>225</v>
      </c>
      <c r="C71" s="93" t="s">
        <v>21</v>
      </c>
      <c r="D71" s="94" t="s">
        <v>226</v>
      </c>
      <c r="E71" s="35" t="s">
        <v>58</v>
      </c>
      <c r="F71" s="93">
        <v>12.5</v>
      </c>
      <c r="G71" s="93">
        <v>12.5</v>
      </c>
      <c r="H71" s="95">
        <f t="shared" si="7"/>
        <v>14000</v>
      </c>
      <c r="I71" s="96">
        <f t="shared" si="8"/>
        <v>854</v>
      </c>
      <c r="J71" s="97">
        <v>0.8</v>
      </c>
      <c r="K71" s="96">
        <f t="shared" si="9"/>
        <v>683.2</v>
      </c>
      <c r="L71" s="98">
        <v>170.8</v>
      </c>
      <c r="M71" s="94" t="s">
        <v>227</v>
      </c>
      <c r="N71" s="99" t="s">
        <v>25</v>
      </c>
      <c r="O71" s="114"/>
      <c r="P71" s="75"/>
    </row>
    <row r="72" s="90" customFormat="1" ht="17" customHeight="1" spans="1:16">
      <c r="A72" s="92">
        <f t="shared" si="12"/>
        <v>66</v>
      </c>
      <c r="B72" s="32" t="s">
        <v>228</v>
      </c>
      <c r="C72" s="93" t="s">
        <v>21</v>
      </c>
      <c r="D72" s="94" t="s">
        <v>73</v>
      </c>
      <c r="E72" s="35" t="s">
        <v>58</v>
      </c>
      <c r="F72" s="93">
        <v>119.5</v>
      </c>
      <c r="G72" s="93">
        <v>119.5</v>
      </c>
      <c r="H72" s="95">
        <f t="shared" ref="H72:H103" si="13">G72*1120</f>
        <v>133840</v>
      </c>
      <c r="I72" s="96">
        <f t="shared" ref="I72:I103" si="14">G72*68.32</f>
        <v>8164.24</v>
      </c>
      <c r="J72" s="97">
        <v>0.8</v>
      </c>
      <c r="K72" s="96">
        <f t="shared" ref="K72:K103" si="15">I72*J72</f>
        <v>6531.392</v>
      </c>
      <c r="L72" s="98">
        <v>1632.848</v>
      </c>
      <c r="M72" s="94" t="s">
        <v>229</v>
      </c>
      <c r="N72" s="99" t="s">
        <v>25</v>
      </c>
      <c r="O72" s="114"/>
      <c r="P72" s="75"/>
    </row>
    <row r="73" s="90" customFormat="1" ht="17" customHeight="1" spans="1:16">
      <c r="A73" s="92">
        <f t="shared" si="12"/>
        <v>67</v>
      </c>
      <c r="B73" s="32" t="s">
        <v>230</v>
      </c>
      <c r="C73" s="93" t="s">
        <v>21</v>
      </c>
      <c r="D73" s="94" t="s">
        <v>139</v>
      </c>
      <c r="E73" s="35" t="s">
        <v>58</v>
      </c>
      <c r="F73" s="93">
        <v>51</v>
      </c>
      <c r="G73" s="93">
        <v>51</v>
      </c>
      <c r="H73" s="95">
        <f t="shared" si="13"/>
        <v>57120</v>
      </c>
      <c r="I73" s="96">
        <f t="shared" si="14"/>
        <v>3484.32</v>
      </c>
      <c r="J73" s="97">
        <v>0.8</v>
      </c>
      <c r="K73" s="96">
        <f t="shared" si="15"/>
        <v>2787.456</v>
      </c>
      <c r="L73" s="98">
        <v>696.864</v>
      </c>
      <c r="M73" s="94" t="s">
        <v>231</v>
      </c>
      <c r="N73" s="99" t="s">
        <v>25</v>
      </c>
      <c r="O73" s="114"/>
      <c r="P73" s="75"/>
    </row>
    <row r="74" s="90" customFormat="1" ht="17" customHeight="1" spans="1:16">
      <c r="A74" s="92">
        <f t="shared" si="12"/>
        <v>68</v>
      </c>
      <c r="B74" s="32" t="s">
        <v>232</v>
      </c>
      <c r="C74" s="93" t="s">
        <v>21</v>
      </c>
      <c r="D74" s="94" t="s">
        <v>61</v>
      </c>
      <c r="E74" s="35" t="s">
        <v>58</v>
      </c>
      <c r="F74" s="93">
        <v>322.5</v>
      </c>
      <c r="G74" s="93">
        <v>322.5</v>
      </c>
      <c r="H74" s="95">
        <f t="shared" si="13"/>
        <v>361200</v>
      </c>
      <c r="I74" s="96">
        <f t="shared" si="14"/>
        <v>22033.2</v>
      </c>
      <c r="J74" s="97">
        <v>0.8</v>
      </c>
      <c r="K74" s="96">
        <f t="shared" si="15"/>
        <v>17626.56</v>
      </c>
      <c r="L74" s="98">
        <v>4406.64</v>
      </c>
      <c r="M74" s="94" t="s">
        <v>233</v>
      </c>
      <c r="N74" s="99" t="s">
        <v>25</v>
      </c>
      <c r="O74" s="114"/>
      <c r="P74" s="75"/>
    </row>
    <row r="75" s="90" customFormat="1" ht="17" customHeight="1" spans="1:16">
      <c r="A75" s="92">
        <f t="shared" si="12"/>
        <v>69</v>
      </c>
      <c r="B75" s="32" t="s">
        <v>234</v>
      </c>
      <c r="C75" s="93" t="s">
        <v>21</v>
      </c>
      <c r="D75" s="94" t="s">
        <v>139</v>
      </c>
      <c r="E75" s="35" t="s">
        <v>58</v>
      </c>
      <c r="F75" s="93">
        <v>16.8</v>
      </c>
      <c r="G75" s="93">
        <v>16.8</v>
      </c>
      <c r="H75" s="95">
        <f t="shared" si="13"/>
        <v>18816</v>
      </c>
      <c r="I75" s="96">
        <f t="shared" si="14"/>
        <v>1147.776</v>
      </c>
      <c r="J75" s="97">
        <v>0.8</v>
      </c>
      <c r="K75" s="96">
        <f t="shared" si="15"/>
        <v>918.2208</v>
      </c>
      <c r="L75" s="98">
        <v>229.5552</v>
      </c>
      <c r="M75" s="94" t="s">
        <v>235</v>
      </c>
      <c r="N75" s="99" t="s">
        <v>25</v>
      </c>
      <c r="O75" s="114"/>
      <c r="P75" s="75"/>
    </row>
    <row r="76" s="90" customFormat="1" ht="17" customHeight="1" spans="1:16">
      <c r="A76" s="92">
        <f t="shared" si="12"/>
        <v>70</v>
      </c>
      <c r="B76" s="32" t="s">
        <v>236</v>
      </c>
      <c r="C76" s="93" t="s">
        <v>21</v>
      </c>
      <c r="D76" s="94" t="s">
        <v>83</v>
      </c>
      <c r="E76" s="35" t="s">
        <v>58</v>
      </c>
      <c r="F76" s="93">
        <v>15.5</v>
      </c>
      <c r="G76" s="93">
        <v>15.5</v>
      </c>
      <c r="H76" s="95">
        <f t="shared" si="13"/>
        <v>17360</v>
      </c>
      <c r="I76" s="96">
        <f t="shared" si="14"/>
        <v>1058.96</v>
      </c>
      <c r="J76" s="97">
        <v>0.8</v>
      </c>
      <c r="K76" s="96">
        <f t="shared" si="15"/>
        <v>847.168</v>
      </c>
      <c r="L76" s="98">
        <v>211.792</v>
      </c>
      <c r="M76" s="94" t="s">
        <v>237</v>
      </c>
      <c r="N76" s="99" t="s">
        <v>25</v>
      </c>
      <c r="O76" s="114"/>
      <c r="P76" s="75"/>
    </row>
    <row r="77" s="90" customFormat="1" ht="17" customHeight="1" spans="1:16">
      <c r="A77" s="92">
        <f t="shared" si="12"/>
        <v>71</v>
      </c>
      <c r="B77" s="32" t="s">
        <v>238</v>
      </c>
      <c r="C77" s="93" t="s">
        <v>21</v>
      </c>
      <c r="D77" s="94" t="s">
        <v>57</v>
      </c>
      <c r="E77" s="35" t="s">
        <v>58</v>
      </c>
      <c r="F77" s="93">
        <v>234</v>
      </c>
      <c r="G77" s="93">
        <v>234</v>
      </c>
      <c r="H77" s="95">
        <f t="shared" si="13"/>
        <v>262080</v>
      </c>
      <c r="I77" s="96">
        <f t="shared" si="14"/>
        <v>15986.88</v>
      </c>
      <c r="J77" s="97">
        <v>0.8</v>
      </c>
      <c r="K77" s="96">
        <f t="shared" si="15"/>
        <v>12789.504</v>
      </c>
      <c r="L77" s="98">
        <v>3197.376</v>
      </c>
      <c r="M77" s="94" t="s">
        <v>239</v>
      </c>
      <c r="N77" s="99" t="s">
        <v>25</v>
      </c>
      <c r="O77" s="114"/>
      <c r="P77" s="75"/>
    </row>
    <row r="78" s="90" customFormat="1" ht="17" customHeight="1" spans="1:16">
      <c r="A78" s="92">
        <f t="shared" ref="A78:A87" si="16">ROW()-6</f>
        <v>72</v>
      </c>
      <c r="B78" s="32" t="s">
        <v>240</v>
      </c>
      <c r="C78" s="93" t="s">
        <v>21</v>
      </c>
      <c r="D78" s="94" t="s">
        <v>241</v>
      </c>
      <c r="E78" s="35" t="s">
        <v>58</v>
      </c>
      <c r="F78" s="93">
        <v>57</v>
      </c>
      <c r="G78" s="93">
        <v>57</v>
      </c>
      <c r="H78" s="95">
        <f t="shared" si="13"/>
        <v>63840</v>
      </c>
      <c r="I78" s="96">
        <f t="shared" si="14"/>
        <v>3894.24</v>
      </c>
      <c r="J78" s="97">
        <v>0.8</v>
      </c>
      <c r="K78" s="96">
        <f t="shared" si="15"/>
        <v>3115.392</v>
      </c>
      <c r="L78" s="98">
        <v>778.848</v>
      </c>
      <c r="M78" s="94" t="s">
        <v>242</v>
      </c>
      <c r="N78" s="99" t="s">
        <v>25</v>
      </c>
      <c r="O78" s="114"/>
      <c r="P78" s="75"/>
    </row>
    <row r="79" s="90" customFormat="1" ht="17" customHeight="1" spans="1:16">
      <c r="A79" s="92">
        <f t="shared" si="16"/>
        <v>73</v>
      </c>
      <c r="B79" s="32" t="s">
        <v>243</v>
      </c>
      <c r="C79" s="93" t="s">
        <v>21</v>
      </c>
      <c r="D79" s="94" t="s">
        <v>50</v>
      </c>
      <c r="E79" s="35" t="s">
        <v>58</v>
      </c>
      <c r="F79" s="93">
        <v>10.1</v>
      </c>
      <c r="G79" s="93">
        <v>10.1</v>
      </c>
      <c r="H79" s="95">
        <f t="shared" si="13"/>
        <v>11312</v>
      </c>
      <c r="I79" s="96">
        <f t="shared" si="14"/>
        <v>690.032</v>
      </c>
      <c r="J79" s="97">
        <v>0.8</v>
      </c>
      <c r="K79" s="96">
        <f t="shared" si="15"/>
        <v>552.0256</v>
      </c>
      <c r="L79" s="98">
        <v>138.0064</v>
      </c>
      <c r="M79" s="94" t="s">
        <v>244</v>
      </c>
      <c r="N79" s="99" t="s">
        <v>25</v>
      </c>
      <c r="O79" s="114"/>
      <c r="P79" s="75"/>
    </row>
    <row r="80" s="90" customFormat="1" ht="17" customHeight="1" spans="1:16">
      <c r="A80" s="92">
        <f t="shared" si="16"/>
        <v>74</v>
      </c>
      <c r="B80" s="32" t="s">
        <v>245</v>
      </c>
      <c r="C80" s="93" t="s">
        <v>21</v>
      </c>
      <c r="D80" s="94" t="s">
        <v>46</v>
      </c>
      <c r="E80" s="35" t="s">
        <v>58</v>
      </c>
      <c r="F80" s="93">
        <v>15</v>
      </c>
      <c r="G80" s="93">
        <v>15</v>
      </c>
      <c r="H80" s="95">
        <f t="shared" si="13"/>
        <v>16800</v>
      </c>
      <c r="I80" s="96">
        <f t="shared" si="14"/>
        <v>1024.8</v>
      </c>
      <c r="J80" s="97">
        <v>0.8</v>
      </c>
      <c r="K80" s="96">
        <f t="shared" si="15"/>
        <v>819.84</v>
      </c>
      <c r="L80" s="98">
        <v>204.96</v>
      </c>
      <c r="M80" s="94" t="s">
        <v>246</v>
      </c>
      <c r="N80" s="99" t="s">
        <v>25</v>
      </c>
      <c r="O80" s="114"/>
      <c r="P80" s="75"/>
    </row>
    <row r="81" s="90" customFormat="1" ht="17" customHeight="1" spans="1:16">
      <c r="A81" s="92">
        <f t="shared" si="16"/>
        <v>75</v>
      </c>
      <c r="B81" s="32" t="s">
        <v>247</v>
      </c>
      <c r="C81" s="93" t="s">
        <v>21</v>
      </c>
      <c r="D81" s="94" t="s">
        <v>248</v>
      </c>
      <c r="E81" s="35" t="s">
        <v>58</v>
      </c>
      <c r="F81" s="93">
        <v>8.4</v>
      </c>
      <c r="G81" s="93">
        <v>8.4</v>
      </c>
      <c r="H81" s="95">
        <f t="shared" si="13"/>
        <v>9408</v>
      </c>
      <c r="I81" s="96">
        <f t="shared" si="14"/>
        <v>573.888</v>
      </c>
      <c r="J81" s="97">
        <v>0.8</v>
      </c>
      <c r="K81" s="96">
        <f t="shared" si="15"/>
        <v>459.1104</v>
      </c>
      <c r="L81" s="98">
        <v>114.7776</v>
      </c>
      <c r="M81" s="94" t="s">
        <v>249</v>
      </c>
      <c r="N81" s="99" t="s">
        <v>25</v>
      </c>
      <c r="O81" s="114"/>
      <c r="P81" s="75"/>
    </row>
    <row r="82" s="90" customFormat="1" ht="17" customHeight="1" spans="1:16">
      <c r="A82" s="92">
        <f t="shared" si="16"/>
        <v>76</v>
      </c>
      <c r="B82" s="32" t="s">
        <v>250</v>
      </c>
      <c r="C82" s="93" t="s">
        <v>21</v>
      </c>
      <c r="D82" s="94" t="s">
        <v>251</v>
      </c>
      <c r="E82" s="35" t="s">
        <v>58</v>
      </c>
      <c r="F82" s="93">
        <v>49.6</v>
      </c>
      <c r="G82" s="93">
        <v>49.6</v>
      </c>
      <c r="H82" s="95">
        <f t="shared" si="13"/>
        <v>55552</v>
      </c>
      <c r="I82" s="96">
        <f t="shared" si="14"/>
        <v>3388.672</v>
      </c>
      <c r="J82" s="97">
        <v>0.8</v>
      </c>
      <c r="K82" s="96">
        <f t="shared" si="15"/>
        <v>2710.9376</v>
      </c>
      <c r="L82" s="98">
        <v>677.7344</v>
      </c>
      <c r="M82" s="94" t="s">
        <v>252</v>
      </c>
      <c r="N82" s="99" t="s">
        <v>25</v>
      </c>
      <c r="O82" s="114"/>
      <c r="P82" s="75"/>
    </row>
    <row r="83" s="90" customFormat="1" ht="17" customHeight="1" spans="1:16">
      <c r="A83" s="92">
        <f t="shared" si="16"/>
        <v>77</v>
      </c>
      <c r="B83" s="32" t="s">
        <v>253</v>
      </c>
      <c r="C83" s="93" t="s">
        <v>21</v>
      </c>
      <c r="D83" s="94" t="s">
        <v>113</v>
      </c>
      <c r="E83" s="35" t="s">
        <v>58</v>
      </c>
      <c r="F83" s="93">
        <v>30</v>
      </c>
      <c r="G83" s="93">
        <v>30</v>
      </c>
      <c r="H83" s="95">
        <f t="shared" si="13"/>
        <v>33600</v>
      </c>
      <c r="I83" s="96">
        <f t="shared" si="14"/>
        <v>2049.6</v>
      </c>
      <c r="J83" s="97">
        <v>0.8</v>
      </c>
      <c r="K83" s="96">
        <f t="shared" si="15"/>
        <v>1639.68</v>
      </c>
      <c r="L83" s="98">
        <v>409.92</v>
      </c>
      <c r="M83" s="94" t="s">
        <v>254</v>
      </c>
      <c r="N83" s="99" t="s">
        <v>25</v>
      </c>
      <c r="O83" s="114"/>
      <c r="P83" s="75"/>
    </row>
    <row r="84" s="90" customFormat="1" ht="17" customHeight="1" spans="1:16">
      <c r="A84" s="92">
        <f t="shared" si="16"/>
        <v>78</v>
      </c>
      <c r="B84" s="32" t="s">
        <v>255</v>
      </c>
      <c r="C84" s="93" t="s">
        <v>21</v>
      </c>
      <c r="D84" s="94" t="s">
        <v>181</v>
      </c>
      <c r="E84" s="35" t="s">
        <v>58</v>
      </c>
      <c r="F84" s="93">
        <v>8.4</v>
      </c>
      <c r="G84" s="93">
        <v>8.4</v>
      </c>
      <c r="H84" s="95">
        <f t="shared" si="13"/>
        <v>9408</v>
      </c>
      <c r="I84" s="96">
        <f t="shared" si="14"/>
        <v>573.888</v>
      </c>
      <c r="J84" s="97">
        <v>0.8</v>
      </c>
      <c r="K84" s="96">
        <f t="shared" si="15"/>
        <v>459.1104</v>
      </c>
      <c r="L84" s="98">
        <v>114.7776</v>
      </c>
      <c r="M84" s="94" t="s">
        <v>256</v>
      </c>
      <c r="N84" s="99" t="s">
        <v>25</v>
      </c>
      <c r="O84" s="114"/>
      <c r="P84" s="75"/>
    </row>
    <row r="85" s="90" customFormat="1" ht="17" customHeight="1" spans="1:16">
      <c r="A85" s="92">
        <f t="shared" si="16"/>
        <v>79</v>
      </c>
      <c r="B85" s="32" t="s">
        <v>257</v>
      </c>
      <c r="C85" s="93" t="s">
        <v>21</v>
      </c>
      <c r="D85" s="94" t="s">
        <v>57</v>
      </c>
      <c r="E85" s="35" t="s">
        <v>58</v>
      </c>
      <c r="F85" s="93">
        <v>12.5</v>
      </c>
      <c r="G85" s="93">
        <v>12.5</v>
      </c>
      <c r="H85" s="95">
        <f t="shared" si="13"/>
        <v>14000</v>
      </c>
      <c r="I85" s="96">
        <f t="shared" si="14"/>
        <v>854</v>
      </c>
      <c r="J85" s="97">
        <v>0.8</v>
      </c>
      <c r="K85" s="96">
        <f t="shared" si="15"/>
        <v>683.2</v>
      </c>
      <c r="L85" s="98">
        <v>170.8</v>
      </c>
      <c r="M85" s="94" t="s">
        <v>258</v>
      </c>
      <c r="N85" s="99" t="s">
        <v>25</v>
      </c>
      <c r="O85" s="114"/>
      <c r="P85" s="75"/>
    </row>
    <row r="86" s="90" customFormat="1" ht="17" customHeight="1" spans="1:16">
      <c r="A86" s="92">
        <f t="shared" si="16"/>
        <v>80</v>
      </c>
      <c r="B86" s="32" t="s">
        <v>259</v>
      </c>
      <c r="C86" s="93" t="s">
        <v>21</v>
      </c>
      <c r="D86" s="94" t="s">
        <v>91</v>
      </c>
      <c r="E86" s="35" t="s">
        <v>58</v>
      </c>
      <c r="F86" s="93">
        <v>15.3</v>
      </c>
      <c r="G86" s="93">
        <v>15.3</v>
      </c>
      <c r="H86" s="95">
        <f t="shared" si="13"/>
        <v>17136</v>
      </c>
      <c r="I86" s="96">
        <f t="shared" si="14"/>
        <v>1045.296</v>
      </c>
      <c r="J86" s="97">
        <v>0.8</v>
      </c>
      <c r="K86" s="96">
        <f t="shared" si="15"/>
        <v>836.2368</v>
      </c>
      <c r="L86" s="98">
        <v>209.0592</v>
      </c>
      <c r="M86" s="94" t="s">
        <v>260</v>
      </c>
      <c r="N86" s="99" t="s">
        <v>25</v>
      </c>
      <c r="O86" s="114"/>
      <c r="P86" s="75"/>
    </row>
    <row r="87" s="90" customFormat="1" ht="17" customHeight="1" spans="1:16">
      <c r="A87" s="92">
        <f t="shared" si="16"/>
        <v>81</v>
      </c>
      <c r="B87" s="32" t="s">
        <v>261</v>
      </c>
      <c r="C87" s="93" t="s">
        <v>21</v>
      </c>
      <c r="D87" s="94" t="s">
        <v>91</v>
      </c>
      <c r="E87" s="35" t="s">
        <v>58</v>
      </c>
      <c r="F87" s="93">
        <v>10.2</v>
      </c>
      <c r="G87" s="93">
        <v>10.2</v>
      </c>
      <c r="H87" s="95">
        <f t="shared" si="13"/>
        <v>11424</v>
      </c>
      <c r="I87" s="96">
        <f t="shared" si="14"/>
        <v>696.864</v>
      </c>
      <c r="J87" s="97">
        <v>0.8</v>
      </c>
      <c r="K87" s="96">
        <f t="shared" si="15"/>
        <v>557.4912</v>
      </c>
      <c r="L87" s="98">
        <v>139.3728</v>
      </c>
      <c r="M87" s="94" t="s">
        <v>262</v>
      </c>
      <c r="N87" s="99" t="s">
        <v>25</v>
      </c>
      <c r="O87" s="114"/>
      <c r="P87" s="75"/>
    </row>
    <row r="88" s="90" customFormat="1" ht="17" customHeight="1" spans="1:16">
      <c r="A88" s="92">
        <f t="shared" ref="A88:A97" si="17">ROW()-6</f>
        <v>82</v>
      </c>
      <c r="B88" s="32" t="s">
        <v>263</v>
      </c>
      <c r="C88" s="93" t="s">
        <v>21</v>
      </c>
      <c r="D88" s="94" t="s">
        <v>83</v>
      </c>
      <c r="E88" s="35" t="s">
        <v>58</v>
      </c>
      <c r="F88" s="93">
        <v>20</v>
      </c>
      <c r="G88" s="93">
        <v>20</v>
      </c>
      <c r="H88" s="95">
        <f t="shared" si="13"/>
        <v>22400</v>
      </c>
      <c r="I88" s="96">
        <f t="shared" si="14"/>
        <v>1366.4</v>
      </c>
      <c r="J88" s="97">
        <v>0.8</v>
      </c>
      <c r="K88" s="96">
        <f t="shared" si="15"/>
        <v>1093.12</v>
      </c>
      <c r="L88" s="98">
        <v>273.28</v>
      </c>
      <c r="M88" s="94" t="s">
        <v>264</v>
      </c>
      <c r="N88" s="99" t="s">
        <v>25</v>
      </c>
      <c r="O88" s="114"/>
      <c r="P88" s="75"/>
    </row>
    <row r="89" s="90" customFormat="1" ht="17" customHeight="1" spans="1:16">
      <c r="A89" s="92">
        <f t="shared" si="17"/>
        <v>83</v>
      </c>
      <c r="B89" s="32" t="s">
        <v>265</v>
      </c>
      <c r="C89" s="93" t="s">
        <v>21</v>
      </c>
      <c r="D89" s="94" t="s">
        <v>77</v>
      </c>
      <c r="E89" s="35" t="s">
        <v>58</v>
      </c>
      <c r="F89" s="93">
        <v>59.6</v>
      </c>
      <c r="G89" s="93">
        <v>59.6</v>
      </c>
      <c r="H89" s="95">
        <f t="shared" si="13"/>
        <v>66752</v>
      </c>
      <c r="I89" s="96">
        <f t="shared" si="14"/>
        <v>4071.872</v>
      </c>
      <c r="J89" s="97">
        <v>0.8</v>
      </c>
      <c r="K89" s="96">
        <f t="shared" si="15"/>
        <v>3257.4976</v>
      </c>
      <c r="L89" s="98">
        <v>814.3744</v>
      </c>
      <c r="M89" s="94" t="s">
        <v>266</v>
      </c>
      <c r="N89" s="99" t="s">
        <v>25</v>
      </c>
      <c r="O89" s="114"/>
      <c r="P89" s="75"/>
    </row>
    <row r="90" s="90" customFormat="1" ht="17" customHeight="1" spans="1:16">
      <c r="A90" s="92">
        <f t="shared" si="17"/>
        <v>84</v>
      </c>
      <c r="B90" s="32" t="s">
        <v>267</v>
      </c>
      <c r="C90" s="93" t="s">
        <v>21</v>
      </c>
      <c r="D90" s="94" t="s">
        <v>50</v>
      </c>
      <c r="E90" s="35" t="s">
        <v>58</v>
      </c>
      <c r="F90" s="93">
        <v>14</v>
      </c>
      <c r="G90" s="93">
        <v>14</v>
      </c>
      <c r="H90" s="95">
        <f t="shared" si="13"/>
        <v>15680</v>
      </c>
      <c r="I90" s="96">
        <f t="shared" si="14"/>
        <v>956.48</v>
      </c>
      <c r="J90" s="97">
        <v>0.8</v>
      </c>
      <c r="K90" s="96">
        <f t="shared" si="15"/>
        <v>765.184</v>
      </c>
      <c r="L90" s="98">
        <v>191.296</v>
      </c>
      <c r="M90" s="94" t="s">
        <v>268</v>
      </c>
      <c r="N90" s="99" t="s">
        <v>25</v>
      </c>
      <c r="O90" s="114"/>
      <c r="P90" s="75"/>
    </row>
    <row r="91" s="90" customFormat="1" ht="17" customHeight="1" spans="1:16">
      <c r="A91" s="92">
        <f t="shared" si="17"/>
        <v>85</v>
      </c>
      <c r="B91" s="32" t="s">
        <v>269</v>
      </c>
      <c r="C91" s="93" t="s">
        <v>21</v>
      </c>
      <c r="D91" s="94" t="s">
        <v>270</v>
      </c>
      <c r="E91" s="35" t="s">
        <v>58</v>
      </c>
      <c r="F91" s="93">
        <v>8.4</v>
      </c>
      <c r="G91" s="93">
        <v>8.4</v>
      </c>
      <c r="H91" s="95">
        <f t="shared" si="13"/>
        <v>9408</v>
      </c>
      <c r="I91" s="96">
        <f t="shared" si="14"/>
        <v>573.888</v>
      </c>
      <c r="J91" s="97">
        <v>0.8</v>
      </c>
      <c r="K91" s="96">
        <f t="shared" si="15"/>
        <v>459.1104</v>
      </c>
      <c r="L91" s="98">
        <v>114.7776</v>
      </c>
      <c r="M91" s="94" t="s">
        <v>271</v>
      </c>
      <c r="N91" s="99" t="s">
        <v>25</v>
      </c>
      <c r="O91" s="114"/>
      <c r="P91" s="75"/>
    </row>
    <row r="92" s="90" customFormat="1" ht="17" customHeight="1" spans="1:16">
      <c r="A92" s="92">
        <f t="shared" si="17"/>
        <v>86</v>
      </c>
      <c r="B92" s="32" t="s">
        <v>272</v>
      </c>
      <c r="C92" s="93" t="s">
        <v>21</v>
      </c>
      <c r="D92" s="94" t="s">
        <v>27</v>
      </c>
      <c r="E92" s="35" t="s">
        <v>58</v>
      </c>
      <c r="F92" s="93">
        <v>16.8</v>
      </c>
      <c r="G92" s="93">
        <v>16.8</v>
      </c>
      <c r="H92" s="95">
        <f t="shared" si="13"/>
        <v>18816</v>
      </c>
      <c r="I92" s="96">
        <f t="shared" si="14"/>
        <v>1147.776</v>
      </c>
      <c r="J92" s="97">
        <v>0.8</v>
      </c>
      <c r="K92" s="96">
        <f t="shared" si="15"/>
        <v>918.2208</v>
      </c>
      <c r="L92" s="98">
        <v>229.5552</v>
      </c>
      <c r="M92" s="94" t="s">
        <v>273</v>
      </c>
      <c r="N92" s="99" t="s">
        <v>25</v>
      </c>
      <c r="O92" s="114"/>
      <c r="P92" s="75"/>
    </row>
    <row r="93" s="90" customFormat="1" ht="17" customHeight="1" spans="1:16">
      <c r="A93" s="92">
        <f t="shared" si="17"/>
        <v>87</v>
      </c>
      <c r="B93" s="32" t="s">
        <v>274</v>
      </c>
      <c r="C93" s="93" t="s">
        <v>21</v>
      </c>
      <c r="D93" s="94" t="s">
        <v>46</v>
      </c>
      <c r="E93" s="35" t="s">
        <v>58</v>
      </c>
      <c r="F93" s="93">
        <v>17.5</v>
      </c>
      <c r="G93" s="93">
        <v>17.5</v>
      </c>
      <c r="H93" s="95">
        <f t="shared" si="13"/>
        <v>19600</v>
      </c>
      <c r="I93" s="96">
        <f t="shared" si="14"/>
        <v>1195.6</v>
      </c>
      <c r="J93" s="97">
        <v>0.8</v>
      </c>
      <c r="K93" s="96">
        <f t="shared" si="15"/>
        <v>956.48</v>
      </c>
      <c r="L93" s="98">
        <v>239.12</v>
      </c>
      <c r="M93" s="94" t="s">
        <v>117</v>
      </c>
      <c r="N93" s="99" t="s">
        <v>25</v>
      </c>
      <c r="O93" s="114"/>
      <c r="P93" s="75"/>
    </row>
    <row r="94" s="90" customFormat="1" ht="17" customHeight="1" spans="1:16">
      <c r="A94" s="92">
        <f t="shared" si="17"/>
        <v>88</v>
      </c>
      <c r="B94" s="32" t="s">
        <v>275</v>
      </c>
      <c r="C94" s="93" t="s">
        <v>21</v>
      </c>
      <c r="D94" s="94" t="s">
        <v>46</v>
      </c>
      <c r="E94" s="35" t="s">
        <v>58</v>
      </c>
      <c r="F94" s="93">
        <v>22</v>
      </c>
      <c r="G94" s="93">
        <v>22</v>
      </c>
      <c r="H94" s="95">
        <f t="shared" si="13"/>
        <v>24640</v>
      </c>
      <c r="I94" s="96">
        <f t="shared" si="14"/>
        <v>1503.04</v>
      </c>
      <c r="J94" s="97">
        <v>0.8</v>
      </c>
      <c r="K94" s="96">
        <f t="shared" si="15"/>
        <v>1202.432</v>
      </c>
      <c r="L94" s="98">
        <v>300.608</v>
      </c>
      <c r="M94" s="94" t="s">
        <v>276</v>
      </c>
      <c r="N94" s="99" t="s">
        <v>25</v>
      </c>
      <c r="O94" s="114"/>
      <c r="P94" s="75"/>
    </row>
    <row r="95" s="90" customFormat="1" ht="17" customHeight="1" spans="1:16">
      <c r="A95" s="92">
        <f t="shared" si="17"/>
        <v>89</v>
      </c>
      <c r="B95" s="32" t="s">
        <v>277</v>
      </c>
      <c r="C95" s="93" t="s">
        <v>21</v>
      </c>
      <c r="D95" s="94" t="s">
        <v>50</v>
      </c>
      <c r="E95" s="35" t="s">
        <v>58</v>
      </c>
      <c r="F95" s="93">
        <v>91.2</v>
      </c>
      <c r="G95" s="93">
        <v>91.2</v>
      </c>
      <c r="H95" s="95">
        <f t="shared" si="13"/>
        <v>102144</v>
      </c>
      <c r="I95" s="96">
        <f t="shared" si="14"/>
        <v>6230.784</v>
      </c>
      <c r="J95" s="97">
        <v>0.8</v>
      </c>
      <c r="K95" s="96">
        <f t="shared" si="15"/>
        <v>4984.6272</v>
      </c>
      <c r="L95" s="98">
        <v>1246.1568</v>
      </c>
      <c r="M95" s="94" t="s">
        <v>278</v>
      </c>
      <c r="N95" s="99" t="s">
        <v>25</v>
      </c>
      <c r="O95" s="114"/>
      <c r="P95" s="75"/>
    </row>
    <row r="96" s="90" customFormat="1" ht="17" customHeight="1" spans="1:16">
      <c r="A96" s="92">
        <f t="shared" si="17"/>
        <v>90</v>
      </c>
      <c r="B96" s="32" t="s">
        <v>279</v>
      </c>
      <c r="C96" s="93" t="s">
        <v>21</v>
      </c>
      <c r="D96" s="94" t="s">
        <v>219</v>
      </c>
      <c r="E96" s="35" t="s">
        <v>58</v>
      </c>
      <c r="F96" s="93">
        <v>15.5</v>
      </c>
      <c r="G96" s="93">
        <v>15.5</v>
      </c>
      <c r="H96" s="95">
        <f t="shared" si="13"/>
        <v>17360</v>
      </c>
      <c r="I96" s="96">
        <f t="shared" si="14"/>
        <v>1058.96</v>
      </c>
      <c r="J96" s="97">
        <v>0.8</v>
      </c>
      <c r="K96" s="96">
        <f t="shared" si="15"/>
        <v>847.168</v>
      </c>
      <c r="L96" s="98">
        <v>211.792</v>
      </c>
      <c r="M96" s="94" t="s">
        <v>280</v>
      </c>
      <c r="N96" s="99" t="s">
        <v>25</v>
      </c>
      <c r="O96" s="114"/>
      <c r="P96" s="75"/>
    </row>
    <row r="97" s="90" customFormat="1" ht="17" customHeight="1" spans="1:16">
      <c r="A97" s="92">
        <f t="shared" si="17"/>
        <v>91</v>
      </c>
      <c r="B97" s="32" t="s">
        <v>281</v>
      </c>
      <c r="C97" s="93" t="s">
        <v>21</v>
      </c>
      <c r="D97" s="94" t="s">
        <v>31</v>
      </c>
      <c r="E97" s="35" t="s">
        <v>58</v>
      </c>
      <c r="F97" s="93">
        <v>15</v>
      </c>
      <c r="G97" s="93">
        <v>15</v>
      </c>
      <c r="H97" s="95">
        <f t="shared" si="13"/>
        <v>16800</v>
      </c>
      <c r="I97" s="96">
        <f t="shared" si="14"/>
        <v>1024.8</v>
      </c>
      <c r="J97" s="97">
        <v>0.8</v>
      </c>
      <c r="K97" s="96">
        <f t="shared" si="15"/>
        <v>819.84</v>
      </c>
      <c r="L97" s="98">
        <v>204.96</v>
      </c>
      <c r="M97" s="94" t="s">
        <v>282</v>
      </c>
      <c r="N97" s="99" t="s">
        <v>25</v>
      </c>
      <c r="P97" s="75"/>
    </row>
    <row r="98" s="90" customFormat="1" ht="17" customHeight="1" spans="1:16">
      <c r="A98" s="92">
        <f t="shared" ref="A98:A107" si="18">ROW()-6</f>
        <v>92</v>
      </c>
      <c r="B98" s="32" t="s">
        <v>283</v>
      </c>
      <c r="C98" s="93" t="s">
        <v>21</v>
      </c>
      <c r="D98" s="94" t="s">
        <v>113</v>
      </c>
      <c r="E98" s="35" t="s">
        <v>58</v>
      </c>
      <c r="F98" s="93">
        <v>7.5</v>
      </c>
      <c r="G98" s="93">
        <v>7.5</v>
      </c>
      <c r="H98" s="95">
        <f t="shared" si="13"/>
        <v>8400</v>
      </c>
      <c r="I98" s="96">
        <f t="shared" si="14"/>
        <v>512.4</v>
      </c>
      <c r="J98" s="97">
        <v>0.8</v>
      </c>
      <c r="K98" s="96">
        <f t="shared" si="15"/>
        <v>409.92</v>
      </c>
      <c r="L98" s="98">
        <v>102.48</v>
      </c>
      <c r="M98" s="94" t="s">
        <v>284</v>
      </c>
      <c r="N98" s="99" t="s">
        <v>25</v>
      </c>
      <c r="O98" s="114"/>
      <c r="P98" s="75"/>
    </row>
    <row r="99" s="90" customFormat="1" ht="17" customHeight="1" spans="1:16">
      <c r="A99" s="92">
        <f t="shared" si="18"/>
        <v>93</v>
      </c>
      <c r="B99" s="32" t="s">
        <v>285</v>
      </c>
      <c r="C99" s="93" t="s">
        <v>21</v>
      </c>
      <c r="D99" s="94" t="s">
        <v>77</v>
      </c>
      <c r="E99" s="35" t="s">
        <v>58</v>
      </c>
      <c r="F99" s="93">
        <v>7.8</v>
      </c>
      <c r="G99" s="93">
        <v>7.8</v>
      </c>
      <c r="H99" s="95">
        <f t="shared" si="13"/>
        <v>8736</v>
      </c>
      <c r="I99" s="96">
        <f t="shared" si="14"/>
        <v>532.896</v>
      </c>
      <c r="J99" s="97">
        <v>0.8</v>
      </c>
      <c r="K99" s="96">
        <f t="shared" si="15"/>
        <v>426.3168</v>
      </c>
      <c r="L99" s="98">
        <v>106.5792</v>
      </c>
      <c r="M99" s="94" t="s">
        <v>286</v>
      </c>
      <c r="N99" s="99" t="s">
        <v>25</v>
      </c>
      <c r="O99" s="114"/>
      <c r="P99" s="75"/>
    </row>
    <row r="100" s="90" customFormat="1" ht="17" customHeight="1" spans="1:16">
      <c r="A100" s="92">
        <f t="shared" si="18"/>
        <v>94</v>
      </c>
      <c r="B100" s="32" t="s">
        <v>287</v>
      </c>
      <c r="C100" s="93" t="s">
        <v>21</v>
      </c>
      <c r="D100" s="94" t="s">
        <v>77</v>
      </c>
      <c r="E100" s="35" t="s">
        <v>58</v>
      </c>
      <c r="F100" s="93">
        <v>21.65</v>
      </c>
      <c r="G100" s="93">
        <v>21.65</v>
      </c>
      <c r="H100" s="95">
        <f t="shared" si="13"/>
        <v>24248</v>
      </c>
      <c r="I100" s="96">
        <f t="shared" si="14"/>
        <v>1479.128</v>
      </c>
      <c r="J100" s="97">
        <v>0.8</v>
      </c>
      <c r="K100" s="96">
        <f t="shared" si="15"/>
        <v>1183.3024</v>
      </c>
      <c r="L100" s="98">
        <v>295.8256</v>
      </c>
      <c r="M100" s="94" t="s">
        <v>288</v>
      </c>
      <c r="N100" s="99" t="s">
        <v>25</v>
      </c>
      <c r="O100" s="114"/>
      <c r="P100" s="75"/>
    </row>
    <row r="101" s="90" customFormat="1" ht="17" customHeight="1" spans="1:16">
      <c r="A101" s="92">
        <f t="shared" si="18"/>
        <v>95</v>
      </c>
      <c r="B101" s="32" t="s">
        <v>289</v>
      </c>
      <c r="C101" s="93" t="s">
        <v>21</v>
      </c>
      <c r="D101" s="94" t="s">
        <v>50</v>
      </c>
      <c r="E101" s="35" t="s">
        <v>58</v>
      </c>
      <c r="F101" s="93">
        <v>8.4</v>
      </c>
      <c r="G101" s="93">
        <v>8.4</v>
      </c>
      <c r="H101" s="95">
        <f t="shared" si="13"/>
        <v>9408</v>
      </c>
      <c r="I101" s="96">
        <f t="shared" si="14"/>
        <v>573.888</v>
      </c>
      <c r="J101" s="97">
        <v>0.8</v>
      </c>
      <c r="K101" s="96">
        <f t="shared" si="15"/>
        <v>459.1104</v>
      </c>
      <c r="L101" s="98">
        <v>114.7776</v>
      </c>
      <c r="M101" s="94" t="s">
        <v>290</v>
      </c>
      <c r="N101" s="99" t="s">
        <v>25</v>
      </c>
      <c r="O101" s="114"/>
      <c r="P101" s="75"/>
    </row>
    <row r="102" s="90" customFormat="1" ht="17" customHeight="1" spans="1:16">
      <c r="A102" s="92">
        <f t="shared" si="18"/>
        <v>96</v>
      </c>
      <c r="B102" s="32" t="s">
        <v>291</v>
      </c>
      <c r="C102" s="93" t="s">
        <v>21</v>
      </c>
      <c r="D102" s="94" t="s">
        <v>50</v>
      </c>
      <c r="E102" s="35" t="s">
        <v>58</v>
      </c>
      <c r="F102" s="93">
        <v>8.75</v>
      </c>
      <c r="G102" s="93">
        <v>8.75</v>
      </c>
      <c r="H102" s="95">
        <f t="shared" si="13"/>
        <v>9800</v>
      </c>
      <c r="I102" s="96">
        <f t="shared" si="14"/>
        <v>597.8</v>
      </c>
      <c r="J102" s="97">
        <v>0.8</v>
      </c>
      <c r="K102" s="96">
        <f t="shared" si="15"/>
        <v>478.24</v>
      </c>
      <c r="L102" s="98">
        <v>119.56</v>
      </c>
      <c r="M102" s="94" t="s">
        <v>292</v>
      </c>
      <c r="N102" s="99" t="s">
        <v>25</v>
      </c>
      <c r="O102" s="114"/>
      <c r="P102" s="75"/>
    </row>
    <row r="103" s="90" customFormat="1" ht="17" customHeight="1" spans="1:16">
      <c r="A103" s="92">
        <f t="shared" si="18"/>
        <v>97</v>
      </c>
      <c r="B103" s="32" t="s">
        <v>293</v>
      </c>
      <c r="C103" s="93" t="s">
        <v>21</v>
      </c>
      <c r="D103" s="94" t="s">
        <v>294</v>
      </c>
      <c r="E103" s="35" t="s">
        <v>58</v>
      </c>
      <c r="F103" s="93">
        <v>5.2</v>
      </c>
      <c r="G103" s="93">
        <v>5.2</v>
      </c>
      <c r="H103" s="95">
        <f t="shared" si="13"/>
        <v>5824</v>
      </c>
      <c r="I103" s="96">
        <f t="shared" si="14"/>
        <v>355.264</v>
      </c>
      <c r="J103" s="97">
        <v>0.8</v>
      </c>
      <c r="K103" s="96">
        <f t="shared" si="15"/>
        <v>284.2112</v>
      </c>
      <c r="L103" s="98">
        <v>71.0528</v>
      </c>
      <c r="M103" s="94" t="s">
        <v>295</v>
      </c>
      <c r="N103" s="99" t="s">
        <v>25</v>
      </c>
      <c r="O103" s="114"/>
      <c r="P103" s="75"/>
    </row>
    <row r="104" s="90" customFormat="1" ht="17" customHeight="1" spans="1:16">
      <c r="A104" s="92">
        <f t="shared" si="18"/>
        <v>98</v>
      </c>
      <c r="B104" s="32" t="s">
        <v>296</v>
      </c>
      <c r="C104" s="93" t="s">
        <v>21</v>
      </c>
      <c r="D104" s="94" t="s">
        <v>297</v>
      </c>
      <c r="E104" s="35" t="s">
        <v>58</v>
      </c>
      <c r="F104" s="93">
        <v>290.47</v>
      </c>
      <c r="G104" s="93">
        <v>290.47</v>
      </c>
      <c r="H104" s="95">
        <f t="shared" ref="H104:H124" si="19">G104*1120</f>
        <v>325326.4</v>
      </c>
      <c r="I104" s="96">
        <f t="shared" ref="I104:I124" si="20">G104*68.32</f>
        <v>19844.9104</v>
      </c>
      <c r="J104" s="97">
        <v>0.8</v>
      </c>
      <c r="K104" s="96">
        <f t="shared" ref="K104:K124" si="21">I104*J104</f>
        <v>15875.92832</v>
      </c>
      <c r="L104" s="98">
        <v>3968.98208</v>
      </c>
      <c r="M104" s="94" t="s">
        <v>298</v>
      </c>
      <c r="N104" s="99" t="s">
        <v>25</v>
      </c>
      <c r="O104" s="114"/>
      <c r="P104" s="75"/>
    </row>
    <row r="105" s="90" customFormat="1" ht="17" customHeight="1" spans="1:16">
      <c r="A105" s="92">
        <f t="shared" si="18"/>
        <v>99</v>
      </c>
      <c r="B105" s="32" t="s">
        <v>299</v>
      </c>
      <c r="C105" s="93" t="s">
        <v>21</v>
      </c>
      <c r="D105" s="94" t="s">
        <v>31</v>
      </c>
      <c r="E105" s="35" t="s">
        <v>58</v>
      </c>
      <c r="F105" s="93">
        <v>48.5</v>
      </c>
      <c r="G105" s="93">
        <v>48.5</v>
      </c>
      <c r="H105" s="95">
        <f t="shared" si="19"/>
        <v>54320</v>
      </c>
      <c r="I105" s="96">
        <f t="shared" si="20"/>
        <v>3313.52</v>
      </c>
      <c r="J105" s="97">
        <v>0.8</v>
      </c>
      <c r="K105" s="96">
        <f t="shared" si="21"/>
        <v>2650.816</v>
      </c>
      <c r="L105" s="98">
        <v>662.704</v>
      </c>
      <c r="M105" s="94" t="s">
        <v>300</v>
      </c>
      <c r="N105" s="99" t="s">
        <v>25</v>
      </c>
      <c r="O105" s="114"/>
      <c r="P105" s="75"/>
    </row>
    <row r="106" s="90" customFormat="1" ht="17" customHeight="1" spans="1:16">
      <c r="A106" s="92">
        <f t="shared" si="18"/>
        <v>100</v>
      </c>
      <c r="B106" s="32" t="s">
        <v>301</v>
      </c>
      <c r="C106" s="93" t="s">
        <v>21</v>
      </c>
      <c r="D106" s="94" t="s">
        <v>185</v>
      </c>
      <c r="E106" s="35" t="s">
        <v>58</v>
      </c>
      <c r="F106" s="93">
        <v>15</v>
      </c>
      <c r="G106" s="93">
        <v>15</v>
      </c>
      <c r="H106" s="95">
        <f t="shared" si="19"/>
        <v>16800</v>
      </c>
      <c r="I106" s="96">
        <f t="shared" si="20"/>
        <v>1024.8</v>
      </c>
      <c r="J106" s="97">
        <v>0.8</v>
      </c>
      <c r="K106" s="96">
        <f t="shared" si="21"/>
        <v>819.84</v>
      </c>
      <c r="L106" s="98">
        <v>204.96</v>
      </c>
      <c r="M106" s="94" t="s">
        <v>302</v>
      </c>
      <c r="N106" s="99" t="s">
        <v>25</v>
      </c>
      <c r="O106" s="114"/>
      <c r="P106" s="75"/>
    </row>
    <row r="107" s="90" customFormat="1" ht="17" customHeight="1" spans="1:16">
      <c r="A107" s="92">
        <f t="shared" si="18"/>
        <v>101</v>
      </c>
      <c r="B107" s="32" t="s">
        <v>303</v>
      </c>
      <c r="C107" s="93" t="s">
        <v>21</v>
      </c>
      <c r="D107" s="94" t="s">
        <v>57</v>
      </c>
      <c r="E107" s="35" t="s">
        <v>58</v>
      </c>
      <c r="F107" s="93">
        <v>22.4</v>
      </c>
      <c r="G107" s="93">
        <v>22.4</v>
      </c>
      <c r="H107" s="95">
        <f t="shared" si="19"/>
        <v>25088</v>
      </c>
      <c r="I107" s="96">
        <f t="shared" si="20"/>
        <v>1530.368</v>
      </c>
      <c r="J107" s="97">
        <v>0.8</v>
      </c>
      <c r="K107" s="96">
        <f t="shared" si="21"/>
        <v>1224.2944</v>
      </c>
      <c r="L107" s="98">
        <v>306.0736</v>
      </c>
      <c r="M107" s="94" t="s">
        <v>304</v>
      </c>
      <c r="N107" s="99" t="s">
        <v>25</v>
      </c>
      <c r="O107" s="114"/>
      <c r="P107" s="75"/>
    </row>
    <row r="108" s="90" customFormat="1" ht="17" customHeight="1" spans="1:16">
      <c r="A108" s="92">
        <f t="shared" ref="A108:A117" si="22">ROW()-6</f>
        <v>102</v>
      </c>
      <c r="B108" s="32" t="s">
        <v>305</v>
      </c>
      <c r="C108" s="93" t="s">
        <v>21</v>
      </c>
      <c r="D108" s="94" t="s">
        <v>22</v>
      </c>
      <c r="E108" s="35" t="s">
        <v>58</v>
      </c>
      <c r="F108" s="93">
        <v>18.2</v>
      </c>
      <c r="G108" s="93">
        <v>18.2</v>
      </c>
      <c r="H108" s="95">
        <f t="shared" si="19"/>
        <v>20384</v>
      </c>
      <c r="I108" s="96">
        <f t="shared" si="20"/>
        <v>1243.424</v>
      </c>
      <c r="J108" s="97">
        <v>0.8</v>
      </c>
      <c r="K108" s="96">
        <f t="shared" si="21"/>
        <v>994.7392</v>
      </c>
      <c r="L108" s="98">
        <v>248.6848</v>
      </c>
      <c r="M108" s="94" t="s">
        <v>306</v>
      </c>
      <c r="N108" s="99" t="s">
        <v>25</v>
      </c>
      <c r="O108" s="114"/>
      <c r="P108" s="75"/>
    </row>
    <row r="109" s="90" customFormat="1" ht="17" customHeight="1" spans="1:16">
      <c r="A109" s="92">
        <f t="shared" si="22"/>
        <v>103</v>
      </c>
      <c r="B109" s="32" t="s">
        <v>307</v>
      </c>
      <c r="C109" s="93" t="s">
        <v>21</v>
      </c>
      <c r="D109" s="94" t="s">
        <v>185</v>
      </c>
      <c r="E109" s="35" t="s">
        <v>58</v>
      </c>
      <c r="F109" s="93">
        <v>36</v>
      </c>
      <c r="G109" s="93">
        <v>36</v>
      </c>
      <c r="H109" s="95">
        <f t="shared" si="19"/>
        <v>40320</v>
      </c>
      <c r="I109" s="96">
        <f t="shared" si="20"/>
        <v>2459.52</v>
      </c>
      <c r="J109" s="97">
        <v>0.8</v>
      </c>
      <c r="K109" s="96">
        <f t="shared" si="21"/>
        <v>1967.616</v>
      </c>
      <c r="L109" s="98">
        <v>491.904</v>
      </c>
      <c r="M109" s="94" t="s">
        <v>308</v>
      </c>
      <c r="N109" s="99" t="s">
        <v>25</v>
      </c>
      <c r="O109" s="114"/>
      <c r="P109" s="75"/>
    </row>
    <row r="110" s="90" customFormat="1" ht="17" customHeight="1" spans="1:16">
      <c r="A110" s="92">
        <f t="shared" si="22"/>
        <v>104</v>
      </c>
      <c r="B110" s="32" t="s">
        <v>309</v>
      </c>
      <c r="C110" s="93" t="s">
        <v>21</v>
      </c>
      <c r="D110" s="94" t="s">
        <v>113</v>
      </c>
      <c r="E110" s="35" t="s">
        <v>58</v>
      </c>
      <c r="F110" s="93">
        <v>10.4</v>
      </c>
      <c r="G110" s="93">
        <v>10.4</v>
      </c>
      <c r="H110" s="95">
        <f t="shared" si="19"/>
        <v>11648</v>
      </c>
      <c r="I110" s="96">
        <f t="shared" si="20"/>
        <v>710.528</v>
      </c>
      <c r="J110" s="97">
        <v>0.8</v>
      </c>
      <c r="K110" s="96">
        <f t="shared" si="21"/>
        <v>568.4224</v>
      </c>
      <c r="L110" s="98">
        <v>142.1056</v>
      </c>
      <c r="M110" s="94" t="s">
        <v>310</v>
      </c>
      <c r="N110" s="99" t="s">
        <v>25</v>
      </c>
      <c r="O110" s="114"/>
      <c r="P110" s="75"/>
    </row>
    <row r="111" s="90" customFormat="1" ht="17" customHeight="1" spans="1:16">
      <c r="A111" s="92">
        <f t="shared" si="22"/>
        <v>105</v>
      </c>
      <c r="B111" s="32" t="s">
        <v>311</v>
      </c>
      <c r="C111" s="93" t="s">
        <v>21</v>
      </c>
      <c r="D111" s="94" t="s">
        <v>312</v>
      </c>
      <c r="E111" s="35" t="s">
        <v>58</v>
      </c>
      <c r="F111" s="93">
        <v>10.2</v>
      </c>
      <c r="G111" s="93">
        <v>10.2</v>
      </c>
      <c r="H111" s="95">
        <f t="shared" si="19"/>
        <v>11424</v>
      </c>
      <c r="I111" s="96">
        <f t="shared" si="20"/>
        <v>696.864</v>
      </c>
      <c r="J111" s="97">
        <v>0.8</v>
      </c>
      <c r="K111" s="96">
        <f t="shared" si="21"/>
        <v>557.4912</v>
      </c>
      <c r="L111" s="98">
        <v>139.3728</v>
      </c>
      <c r="M111" s="94" t="s">
        <v>313</v>
      </c>
      <c r="N111" s="99" t="s">
        <v>25</v>
      </c>
      <c r="O111" s="114"/>
      <c r="P111" s="75"/>
    </row>
    <row r="112" s="90" customFormat="1" ht="17" customHeight="1" spans="1:16">
      <c r="A112" s="92">
        <f t="shared" si="22"/>
        <v>106</v>
      </c>
      <c r="B112" s="32" t="s">
        <v>314</v>
      </c>
      <c r="C112" s="93" t="s">
        <v>21</v>
      </c>
      <c r="D112" s="94" t="s">
        <v>315</v>
      </c>
      <c r="E112" s="35" t="s">
        <v>58</v>
      </c>
      <c r="F112" s="93">
        <v>22.95</v>
      </c>
      <c r="G112" s="93">
        <v>22.95</v>
      </c>
      <c r="H112" s="95">
        <f t="shared" si="19"/>
        <v>25704</v>
      </c>
      <c r="I112" s="96">
        <f t="shared" si="20"/>
        <v>1567.944</v>
      </c>
      <c r="J112" s="97">
        <v>0.8</v>
      </c>
      <c r="K112" s="96">
        <f t="shared" si="21"/>
        <v>1254.3552</v>
      </c>
      <c r="L112" s="98">
        <v>313.5888</v>
      </c>
      <c r="M112" s="94" t="s">
        <v>316</v>
      </c>
      <c r="N112" s="99" t="s">
        <v>25</v>
      </c>
      <c r="O112" s="114"/>
      <c r="P112" s="75"/>
    </row>
    <row r="113" s="90" customFormat="1" ht="17" customHeight="1" spans="1:16">
      <c r="A113" s="92">
        <f t="shared" si="22"/>
        <v>107</v>
      </c>
      <c r="B113" s="32" t="s">
        <v>317</v>
      </c>
      <c r="C113" s="93" t="s">
        <v>21</v>
      </c>
      <c r="D113" s="94" t="s">
        <v>35</v>
      </c>
      <c r="E113" s="35" t="s">
        <v>58</v>
      </c>
      <c r="F113" s="93">
        <v>38.9</v>
      </c>
      <c r="G113" s="93">
        <v>38.9</v>
      </c>
      <c r="H113" s="95">
        <f t="shared" si="19"/>
        <v>43568</v>
      </c>
      <c r="I113" s="96">
        <f t="shared" si="20"/>
        <v>2657.648</v>
      </c>
      <c r="J113" s="97">
        <v>0.8</v>
      </c>
      <c r="K113" s="96">
        <f t="shared" si="21"/>
        <v>2126.1184</v>
      </c>
      <c r="L113" s="98">
        <v>531.5296</v>
      </c>
      <c r="M113" s="94" t="s">
        <v>318</v>
      </c>
      <c r="N113" s="99" t="s">
        <v>25</v>
      </c>
      <c r="O113" s="114"/>
      <c r="P113" s="75"/>
    </row>
    <row r="114" s="90" customFormat="1" ht="17" customHeight="1" spans="1:16">
      <c r="A114" s="92">
        <f t="shared" si="22"/>
        <v>108</v>
      </c>
      <c r="B114" s="32" t="s">
        <v>319</v>
      </c>
      <c r="C114" s="93" t="s">
        <v>21</v>
      </c>
      <c r="D114" s="94" t="s">
        <v>113</v>
      </c>
      <c r="E114" s="35" t="s">
        <v>58</v>
      </c>
      <c r="F114" s="93">
        <v>10.4</v>
      </c>
      <c r="G114" s="93">
        <v>10.4</v>
      </c>
      <c r="H114" s="95">
        <f t="shared" si="19"/>
        <v>11648</v>
      </c>
      <c r="I114" s="96">
        <f t="shared" si="20"/>
        <v>710.528</v>
      </c>
      <c r="J114" s="97">
        <v>0.8</v>
      </c>
      <c r="K114" s="96">
        <f t="shared" si="21"/>
        <v>568.4224</v>
      </c>
      <c r="L114" s="98">
        <v>142.1056</v>
      </c>
      <c r="M114" s="94" t="s">
        <v>320</v>
      </c>
      <c r="N114" s="99" t="s">
        <v>25</v>
      </c>
      <c r="O114" s="114"/>
      <c r="P114" s="75"/>
    </row>
    <row r="115" s="90" customFormat="1" ht="17" customHeight="1" spans="1:16">
      <c r="A115" s="92">
        <f t="shared" si="22"/>
        <v>109</v>
      </c>
      <c r="B115" s="32" t="s">
        <v>321</v>
      </c>
      <c r="C115" s="93" t="s">
        <v>21</v>
      </c>
      <c r="D115" s="94" t="s">
        <v>73</v>
      </c>
      <c r="E115" s="35" t="s">
        <v>58</v>
      </c>
      <c r="F115" s="93">
        <v>9.3</v>
      </c>
      <c r="G115" s="93">
        <v>9.3</v>
      </c>
      <c r="H115" s="95">
        <f t="shared" si="19"/>
        <v>10416</v>
      </c>
      <c r="I115" s="96">
        <f t="shared" si="20"/>
        <v>635.376</v>
      </c>
      <c r="J115" s="97">
        <v>0.8</v>
      </c>
      <c r="K115" s="96">
        <f t="shared" si="21"/>
        <v>508.3008</v>
      </c>
      <c r="L115" s="98">
        <v>127.0752</v>
      </c>
      <c r="M115" s="94" t="s">
        <v>322</v>
      </c>
      <c r="N115" s="99" t="s">
        <v>25</v>
      </c>
      <c r="O115" s="114"/>
      <c r="P115" s="75"/>
    </row>
    <row r="116" s="90" customFormat="1" ht="17" customHeight="1" spans="1:16">
      <c r="A116" s="92">
        <f t="shared" si="22"/>
        <v>110</v>
      </c>
      <c r="B116" s="32" t="s">
        <v>323</v>
      </c>
      <c r="C116" s="93" t="s">
        <v>21</v>
      </c>
      <c r="D116" s="94" t="s">
        <v>324</v>
      </c>
      <c r="E116" s="35" t="s">
        <v>58</v>
      </c>
      <c r="F116" s="93">
        <v>12.8</v>
      </c>
      <c r="G116" s="93">
        <v>12.8</v>
      </c>
      <c r="H116" s="95">
        <f t="shared" si="19"/>
        <v>14336</v>
      </c>
      <c r="I116" s="96">
        <f t="shared" si="20"/>
        <v>874.496</v>
      </c>
      <c r="J116" s="97">
        <v>0.8</v>
      </c>
      <c r="K116" s="96">
        <f t="shared" si="21"/>
        <v>699.5968</v>
      </c>
      <c r="L116" s="98">
        <v>174.8992</v>
      </c>
      <c r="M116" s="94" t="s">
        <v>325</v>
      </c>
      <c r="N116" s="99" t="s">
        <v>25</v>
      </c>
      <c r="O116" s="114"/>
      <c r="P116" s="75"/>
    </row>
    <row r="117" s="90" customFormat="1" ht="17" customHeight="1" spans="1:16">
      <c r="A117" s="92">
        <f t="shared" si="22"/>
        <v>111</v>
      </c>
      <c r="B117" s="32" t="s">
        <v>326</v>
      </c>
      <c r="C117" s="93" t="s">
        <v>21</v>
      </c>
      <c r="D117" s="94" t="s">
        <v>139</v>
      </c>
      <c r="E117" s="35" t="s">
        <v>58</v>
      </c>
      <c r="F117" s="93">
        <v>11.2</v>
      </c>
      <c r="G117" s="93">
        <v>11.2</v>
      </c>
      <c r="H117" s="95">
        <f t="shared" si="19"/>
        <v>12544</v>
      </c>
      <c r="I117" s="96">
        <f t="shared" si="20"/>
        <v>765.184</v>
      </c>
      <c r="J117" s="97">
        <v>0.8</v>
      </c>
      <c r="K117" s="96">
        <f t="shared" si="21"/>
        <v>612.1472</v>
      </c>
      <c r="L117" s="98">
        <v>153.0368</v>
      </c>
      <c r="M117" s="94" t="s">
        <v>327</v>
      </c>
      <c r="N117" s="99" t="s">
        <v>25</v>
      </c>
      <c r="O117" s="114"/>
      <c r="P117" s="75"/>
    </row>
    <row r="118" s="90" customFormat="1" ht="17" customHeight="1" spans="1:16">
      <c r="A118" s="92">
        <f t="shared" ref="A118:A124" si="23">ROW()-6</f>
        <v>112</v>
      </c>
      <c r="B118" s="32" t="s">
        <v>328</v>
      </c>
      <c r="C118" s="93" t="s">
        <v>21</v>
      </c>
      <c r="D118" s="104" t="s">
        <v>329</v>
      </c>
      <c r="E118" s="35" t="s">
        <v>58</v>
      </c>
      <c r="F118" s="93">
        <v>56</v>
      </c>
      <c r="G118" s="93">
        <v>56</v>
      </c>
      <c r="H118" s="95">
        <f t="shared" si="19"/>
        <v>62720</v>
      </c>
      <c r="I118" s="96">
        <f t="shared" si="20"/>
        <v>3825.92</v>
      </c>
      <c r="J118" s="97">
        <v>0.8</v>
      </c>
      <c r="K118" s="96">
        <f t="shared" si="21"/>
        <v>3060.736</v>
      </c>
      <c r="L118" s="98">
        <v>765.184</v>
      </c>
      <c r="M118" s="115" t="s">
        <v>330</v>
      </c>
      <c r="N118" s="99" t="s">
        <v>25</v>
      </c>
      <c r="O118" s="114"/>
      <c r="P118" s="75"/>
    </row>
    <row r="119" s="90" customFormat="1" ht="17" customHeight="1" spans="1:16">
      <c r="A119" s="92">
        <f t="shared" si="23"/>
        <v>113</v>
      </c>
      <c r="B119" s="32" t="s">
        <v>331</v>
      </c>
      <c r="C119" s="93" t="s">
        <v>21</v>
      </c>
      <c r="D119" s="94" t="s">
        <v>106</v>
      </c>
      <c r="E119" s="35" t="s">
        <v>58</v>
      </c>
      <c r="F119" s="93">
        <v>30</v>
      </c>
      <c r="G119" s="93">
        <v>30</v>
      </c>
      <c r="H119" s="95">
        <f t="shared" si="19"/>
        <v>33600</v>
      </c>
      <c r="I119" s="96">
        <f t="shared" si="20"/>
        <v>2049.6</v>
      </c>
      <c r="J119" s="97">
        <v>0.8</v>
      </c>
      <c r="K119" s="96">
        <f t="shared" si="21"/>
        <v>1639.68</v>
      </c>
      <c r="L119" s="98">
        <v>409.92</v>
      </c>
      <c r="M119" s="94" t="s">
        <v>332</v>
      </c>
      <c r="N119" s="99" t="s">
        <v>25</v>
      </c>
      <c r="O119" s="114"/>
      <c r="P119" s="75"/>
    </row>
    <row r="120" s="90" customFormat="1" ht="17" customHeight="1" spans="1:16">
      <c r="A120" s="92">
        <f t="shared" si="23"/>
        <v>114</v>
      </c>
      <c r="B120" s="105" t="s">
        <v>333</v>
      </c>
      <c r="C120" s="93" t="s">
        <v>21</v>
      </c>
      <c r="D120" s="106" t="s">
        <v>87</v>
      </c>
      <c r="E120" s="35" t="s">
        <v>58</v>
      </c>
      <c r="F120" s="93">
        <v>92</v>
      </c>
      <c r="G120" s="93">
        <v>92</v>
      </c>
      <c r="H120" s="95">
        <f t="shared" si="19"/>
        <v>103040</v>
      </c>
      <c r="I120" s="96">
        <f t="shared" si="20"/>
        <v>6285.44</v>
      </c>
      <c r="J120" s="97">
        <v>0.8</v>
      </c>
      <c r="K120" s="96">
        <f t="shared" si="21"/>
        <v>5028.352</v>
      </c>
      <c r="L120" s="98">
        <v>1257.088</v>
      </c>
      <c r="M120" s="106" t="s">
        <v>334</v>
      </c>
      <c r="N120" s="99" t="s">
        <v>25</v>
      </c>
      <c r="O120" s="114"/>
      <c r="P120" s="75"/>
    </row>
    <row r="121" s="90" customFormat="1" ht="17" customHeight="1" spans="1:16">
      <c r="A121" s="92">
        <f t="shared" si="23"/>
        <v>115</v>
      </c>
      <c r="B121" s="32" t="s">
        <v>335</v>
      </c>
      <c r="C121" s="93" t="s">
        <v>21</v>
      </c>
      <c r="D121" s="94" t="s">
        <v>139</v>
      </c>
      <c r="E121" s="35" t="s">
        <v>58</v>
      </c>
      <c r="F121" s="93">
        <v>21.7</v>
      </c>
      <c r="G121" s="93">
        <v>21.7</v>
      </c>
      <c r="H121" s="95">
        <f t="shared" si="19"/>
        <v>24304</v>
      </c>
      <c r="I121" s="96">
        <f t="shared" si="20"/>
        <v>1482.544</v>
      </c>
      <c r="J121" s="97">
        <v>0.8</v>
      </c>
      <c r="K121" s="96">
        <f t="shared" si="21"/>
        <v>1186.0352</v>
      </c>
      <c r="L121" s="98">
        <v>296.5088</v>
      </c>
      <c r="M121" s="94" t="s">
        <v>336</v>
      </c>
      <c r="N121" s="99" t="s">
        <v>25</v>
      </c>
      <c r="O121" s="114"/>
      <c r="P121" s="75"/>
    </row>
    <row r="122" s="90" customFormat="1" ht="17" customHeight="1" spans="1:16">
      <c r="A122" s="92">
        <f t="shared" si="23"/>
        <v>116</v>
      </c>
      <c r="B122" s="32" t="s">
        <v>337</v>
      </c>
      <c r="C122" s="93" t="s">
        <v>21</v>
      </c>
      <c r="D122" s="94" t="s">
        <v>91</v>
      </c>
      <c r="E122" s="35" t="s">
        <v>58</v>
      </c>
      <c r="F122" s="98">
        <v>47</v>
      </c>
      <c r="G122" s="107">
        <v>47</v>
      </c>
      <c r="H122" s="95">
        <f t="shared" si="19"/>
        <v>52640</v>
      </c>
      <c r="I122" s="96">
        <f t="shared" si="20"/>
        <v>3211.04</v>
      </c>
      <c r="J122" s="97">
        <v>0.8</v>
      </c>
      <c r="K122" s="96">
        <f t="shared" si="21"/>
        <v>2568.832</v>
      </c>
      <c r="L122" s="98">
        <v>642.208</v>
      </c>
      <c r="M122" s="94" t="s">
        <v>338</v>
      </c>
      <c r="N122" s="99" t="s">
        <v>25</v>
      </c>
      <c r="O122" s="114"/>
      <c r="P122" s="75"/>
    </row>
    <row r="123" s="90" customFormat="1" ht="17" customHeight="1" spans="1:16">
      <c r="A123" s="92">
        <f t="shared" si="23"/>
        <v>117</v>
      </c>
      <c r="B123" s="32" t="s">
        <v>339</v>
      </c>
      <c r="C123" s="93" t="s">
        <v>21</v>
      </c>
      <c r="D123" s="94" t="s">
        <v>42</v>
      </c>
      <c r="E123" s="35" t="s">
        <v>58</v>
      </c>
      <c r="F123" s="98">
        <v>1100</v>
      </c>
      <c r="G123" s="107">
        <v>1100</v>
      </c>
      <c r="H123" s="95">
        <f t="shared" si="19"/>
        <v>1232000</v>
      </c>
      <c r="I123" s="96">
        <f t="shared" si="20"/>
        <v>75152</v>
      </c>
      <c r="J123" s="97">
        <v>0.8</v>
      </c>
      <c r="K123" s="96">
        <f t="shared" si="21"/>
        <v>60121.6</v>
      </c>
      <c r="L123" s="98">
        <v>15030.4</v>
      </c>
      <c r="M123" s="94" t="s">
        <v>340</v>
      </c>
      <c r="N123" s="99" t="s">
        <v>25</v>
      </c>
      <c r="O123" s="114"/>
      <c r="P123" s="75"/>
    </row>
    <row r="124" s="90" customFormat="1" ht="17" customHeight="1" spans="1:16">
      <c r="A124" s="92">
        <f t="shared" si="23"/>
        <v>118</v>
      </c>
      <c r="B124" s="32" t="s">
        <v>341</v>
      </c>
      <c r="C124" s="93" t="s">
        <v>21</v>
      </c>
      <c r="D124" s="108" t="s">
        <v>342</v>
      </c>
      <c r="E124" s="109" t="s">
        <v>343</v>
      </c>
      <c r="F124" s="98">
        <v>2435</v>
      </c>
      <c r="G124" s="107">
        <v>2435</v>
      </c>
      <c r="H124" s="95">
        <f t="shared" si="19"/>
        <v>2727200</v>
      </c>
      <c r="I124" s="96">
        <f t="shared" si="20"/>
        <v>166359.2</v>
      </c>
      <c r="J124" s="97">
        <v>0.8</v>
      </c>
      <c r="K124" s="96">
        <f t="shared" si="21"/>
        <v>133087.36</v>
      </c>
      <c r="L124" s="98">
        <v>33271.84</v>
      </c>
      <c r="M124" s="108" t="s">
        <v>344</v>
      </c>
      <c r="N124" s="99" t="s">
        <v>25</v>
      </c>
      <c r="O124" s="114"/>
      <c r="P124" s="75"/>
    </row>
    <row r="125" s="4" customFormat="1" ht="12" customHeight="1" spans="1:16">
      <c r="A125" s="110"/>
      <c r="B125" s="111"/>
      <c r="C125" s="112"/>
      <c r="D125" s="113"/>
      <c r="E125" s="88"/>
      <c r="F125" s="36"/>
      <c r="G125" s="107"/>
      <c r="H125" s="89"/>
      <c r="I125" s="69"/>
      <c r="J125" s="70"/>
      <c r="K125" s="69"/>
      <c r="L125" s="36"/>
      <c r="M125" s="113"/>
      <c r="N125" s="116"/>
      <c r="O125" s="75"/>
      <c r="P125" s="75"/>
    </row>
    <row r="126" s="5" customFormat="1" ht="18.6" customHeight="1" spans="1:16">
      <c r="A126" s="44" t="s">
        <v>345</v>
      </c>
      <c r="B126" s="45"/>
      <c r="C126" s="45"/>
      <c r="D126" s="46"/>
      <c r="E126" s="46"/>
      <c r="F126" s="48">
        <f>SUM(F7:F124)</f>
        <v>6744.83</v>
      </c>
      <c r="G126" s="48">
        <f>SUM(G7:G124)</f>
        <v>6744.83</v>
      </c>
      <c r="H126" s="68"/>
      <c r="I126" s="69"/>
      <c r="J126" s="70"/>
      <c r="K126" s="69"/>
      <c r="L126" s="76">
        <f>SUM(L7:L124)</f>
        <v>92161.35712</v>
      </c>
      <c r="M126" s="46"/>
      <c r="N126" s="46"/>
      <c r="O126" s="47"/>
      <c r="P126" s="47"/>
    </row>
    <row r="127" s="6" customFormat="1" ht="15" customHeight="1" spans="1:16">
      <c r="A127" s="49" t="s">
        <v>346</v>
      </c>
      <c r="B127" s="50"/>
      <c r="C127" s="51"/>
      <c r="D127" s="51"/>
      <c r="E127" s="49" t="s">
        <v>347</v>
      </c>
      <c r="F127" s="52"/>
      <c r="G127" s="10"/>
      <c r="H127" s="9"/>
      <c r="I127" s="11"/>
      <c r="J127" s="12"/>
      <c r="K127" s="11"/>
      <c r="L127" s="11"/>
      <c r="M127" s="77"/>
      <c r="N127" s="49"/>
      <c r="O127" s="49"/>
      <c r="P127" s="49"/>
    </row>
  </sheetData>
  <autoFilter ref="A6:T124">
    <extLst/>
  </autoFilter>
  <mergeCells count="6">
    <mergeCell ref="A1:T1"/>
    <mergeCell ref="A2:T2"/>
    <mergeCell ref="A3:T3"/>
    <mergeCell ref="A4:T4"/>
    <mergeCell ref="A5:T5"/>
    <mergeCell ref="A126:B12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6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zoomScale="70" zoomScaleNormal="70" workbookViewId="0">
      <selection activeCell="F6" sqref="F$1:F$1048576"/>
    </sheetView>
  </sheetViews>
  <sheetFormatPr defaultColWidth="9" defaultRowHeight="13.5"/>
  <cols>
    <col min="1" max="1" width="10.875" style="7" customWidth="1"/>
    <col min="2" max="2" width="8" style="8" customWidth="1"/>
    <col min="3" max="3" width="17.75" style="7" customWidth="1"/>
    <col min="4" max="4" width="20.5" style="7" customWidth="1"/>
    <col min="5" max="5" width="11.5" style="9" customWidth="1"/>
    <col min="6" max="6" width="16" style="9" customWidth="1"/>
    <col min="7" max="7" width="8.25" style="10" customWidth="1"/>
    <col min="8" max="8" width="9.5" style="10" customWidth="1"/>
    <col min="9" max="9" width="7.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30.75" style="9" customWidth="1"/>
    <col min="15" max="15" width="2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53"/>
      <c r="L1" s="14"/>
      <c r="M1" s="14"/>
      <c r="N1" s="54"/>
      <c r="O1" s="55"/>
      <c r="P1" s="54"/>
      <c r="Q1" s="54"/>
      <c r="R1" s="78"/>
      <c r="S1" s="13"/>
      <c r="T1" s="13"/>
      <c r="U1" s="7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56"/>
      <c r="L2" s="17"/>
      <c r="M2" s="17"/>
      <c r="N2" s="57"/>
      <c r="O2" s="58"/>
      <c r="P2" s="57"/>
      <c r="Q2" s="57"/>
      <c r="R2" s="80"/>
      <c r="S2" s="18"/>
      <c r="T2" s="18"/>
      <c r="U2" s="8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9"/>
      <c r="L3" s="21"/>
      <c r="M3" s="21"/>
      <c r="N3" s="60"/>
      <c r="O3" s="61"/>
      <c r="P3" s="60"/>
      <c r="Q3" s="60"/>
      <c r="R3" s="82"/>
      <c r="S3" s="22"/>
      <c r="T3" s="22"/>
      <c r="U3" s="83"/>
    </row>
    <row r="4" s="2" customFormat="1" ht="24.75" customHeight="1" spans="1:21">
      <c r="A4" s="24" t="s">
        <v>348</v>
      </c>
      <c r="B4" s="25"/>
      <c r="C4" s="25"/>
      <c r="D4" s="25"/>
      <c r="E4" s="26"/>
      <c r="F4" s="26"/>
      <c r="G4" s="27"/>
      <c r="H4" s="27"/>
      <c r="I4" s="25"/>
      <c r="J4" s="25"/>
      <c r="K4" s="62"/>
      <c r="L4" s="25"/>
      <c r="M4" s="25"/>
      <c r="N4" s="63"/>
      <c r="O4" s="64"/>
      <c r="P4" s="63"/>
      <c r="Q4" s="63"/>
      <c r="R4" s="84"/>
      <c r="S4" s="26"/>
      <c r="T4" s="26"/>
      <c r="U4" s="26"/>
    </row>
    <row r="5" s="2" customFormat="1" ht="25.5" customHeight="1" spans="1:21">
      <c r="A5" s="24" t="s">
        <v>349</v>
      </c>
      <c r="B5" s="25"/>
      <c r="C5" s="25"/>
      <c r="D5" s="25"/>
      <c r="E5" s="26"/>
      <c r="F5" s="26"/>
      <c r="G5" s="27"/>
      <c r="H5" s="27"/>
      <c r="I5" s="25"/>
      <c r="J5" s="25"/>
      <c r="K5" s="62"/>
      <c r="L5" s="25"/>
      <c r="M5" s="25"/>
      <c r="N5" s="63"/>
      <c r="O5" s="64"/>
      <c r="P5" s="63"/>
      <c r="Q5" s="63"/>
      <c r="R5" s="8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350</v>
      </c>
      <c r="G6" s="30" t="s">
        <v>9</v>
      </c>
      <c r="H6" s="30" t="s">
        <v>10</v>
      </c>
      <c r="I6" s="28" t="s">
        <v>11</v>
      </c>
      <c r="J6" s="65" t="s">
        <v>12</v>
      </c>
      <c r="K6" s="66" t="s">
        <v>13</v>
      </c>
      <c r="L6" s="67" t="s">
        <v>14</v>
      </c>
      <c r="M6" s="65" t="s">
        <v>15</v>
      </c>
      <c r="N6" s="28" t="s">
        <v>16</v>
      </c>
      <c r="O6" s="28" t="s">
        <v>17</v>
      </c>
      <c r="P6" s="28" t="s">
        <v>18</v>
      </c>
      <c r="Q6" s="85" t="s">
        <v>19</v>
      </c>
    </row>
    <row r="7" s="4" customFormat="1" ht="18.6" customHeight="1" spans="1:17">
      <c r="A7" s="31">
        <v>1</v>
      </c>
      <c r="B7" s="32" t="s">
        <v>341</v>
      </c>
      <c r="C7" s="33" t="s">
        <v>21</v>
      </c>
      <c r="D7" s="87" t="s">
        <v>342</v>
      </c>
      <c r="E7" s="88" t="s">
        <v>343</v>
      </c>
      <c r="F7" s="33" t="s">
        <v>21</v>
      </c>
      <c r="G7" s="36">
        <v>2000</v>
      </c>
      <c r="H7" s="37">
        <v>2000</v>
      </c>
      <c r="I7" s="89">
        <v>2.754</v>
      </c>
      <c r="J7" s="69"/>
      <c r="K7" s="70"/>
      <c r="L7" s="69"/>
      <c r="M7" s="36">
        <v>5508</v>
      </c>
      <c r="N7" s="87" t="s">
        <v>344</v>
      </c>
      <c r="O7" s="71" t="s">
        <v>351</v>
      </c>
      <c r="P7" s="28"/>
      <c r="Q7" s="86"/>
    </row>
    <row r="8" s="4" customFormat="1" ht="18.6" customHeight="1" spans="1:17">
      <c r="A8" s="31"/>
      <c r="B8" s="38"/>
      <c r="C8" s="33"/>
      <c r="D8" s="39"/>
      <c r="E8" s="40"/>
      <c r="F8" s="41"/>
      <c r="G8" s="42"/>
      <c r="H8" s="43"/>
      <c r="I8" s="68"/>
      <c r="J8" s="69"/>
      <c r="K8" s="70"/>
      <c r="L8" s="69"/>
      <c r="M8" s="72"/>
      <c r="N8" s="73"/>
      <c r="O8" s="74"/>
      <c r="P8" s="75"/>
      <c r="Q8" s="75"/>
    </row>
    <row r="9" s="5" customFormat="1" ht="18.6" customHeight="1" spans="1:17">
      <c r="A9" s="44" t="s">
        <v>345</v>
      </c>
      <c r="B9" s="45"/>
      <c r="C9" s="45"/>
      <c r="D9" s="46"/>
      <c r="E9" s="46"/>
      <c r="F9" s="47"/>
      <c r="G9" s="48">
        <f>SUM(G7:G8)</f>
        <v>2000</v>
      </c>
      <c r="H9" s="48">
        <f>SUM(H7:H8)</f>
        <v>2000</v>
      </c>
      <c r="I9" s="68"/>
      <c r="J9" s="69"/>
      <c r="K9" s="70"/>
      <c r="L9" s="69"/>
      <c r="M9" s="76">
        <f>SUM(M7:M8)</f>
        <v>5508</v>
      </c>
      <c r="N9" s="46"/>
      <c r="O9" s="46"/>
      <c r="P9" s="47"/>
      <c r="Q9" s="47"/>
    </row>
    <row r="10" s="6" customFormat="1" ht="15" customHeight="1" spans="1:17">
      <c r="A10" s="49" t="s">
        <v>346</v>
      </c>
      <c r="B10" s="50"/>
      <c r="C10" s="51"/>
      <c r="D10" s="51"/>
      <c r="E10" s="49" t="s">
        <v>347</v>
      </c>
      <c r="F10" s="49"/>
      <c r="G10" s="52"/>
      <c r="H10" s="10"/>
      <c r="I10" s="9"/>
      <c r="J10" s="11"/>
      <c r="K10" s="12"/>
      <c r="L10" s="11"/>
      <c r="M10" s="11"/>
      <c r="N10" s="77"/>
      <c r="O10" s="49"/>
      <c r="P10" s="49"/>
      <c r="Q10" s="49"/>
    </row>
  </sheetData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tabSelected="1" zoomScale="85" zoomScaleNormal="85" topLeftCell="A3" workbookViewId="0">
      <selection activeCell="F6" sqref="F$1:F$1048576"/>
    </sheetView>
  </sheetViews>
  <sheetFormatPr defaultColWidth="9" defaultRowHeight="13.5"/>
  <cols>
    <col min="1" max="1" width="10.875" style="7" customWidth="1"/>
    <col min="2" max="2" width="8" style="8" customWidth="1"/>
    <col min="3" max="3" width="17.75" style="7" customWidth="1"/>
    <col min="4" max="4" width="20.5" style="7" customWidth="1"/>
    <col min="5" max="5" width="11.5" style="9" customWidth="1"/>
    <col min="6" max="6" width="16" style="9" customWidth="1"/>
    <col min="7" max="7" width="8.25" style="10" customWidth="1"/>
    <col min="8" max="8" width="9.5" style="10" customWidth="1"/>
    <col min="9" max="9" width="10.2166666666667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30.75" style="9" customWidth="1"/>
    <col min="15" max="15" width="2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53"/>
      <c r="L1" s="14"/>
      <c r="M1" s="14"/>
      <c r="N1" s="54"/>
      <c r="O1" s="55"/>
      <c r="P1" s="54"/>
      <c r="Q1" s="54"/>
      <c r="R1" s="78"/>
      <c r="S1" s="13"/>
      <c r="T1" s="13"/>
      <c r="U1" s="7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56"/>
      <c r="L2" s="17"/>
      <c r="M2" s="17"/>
      <c r="N2" s="57"/>
      <c r="O2" s="58"/>
      <c r="P2" s="57"/>
      <c r="Q2" s="57"/>
      <c r="R2" s="80"/>
      <c r="S2" s="18"/>
      <c r="T2" s="18"/>
      <c r="U2" s="8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9"/>
      <c r="L3" s="21"/>
      <c r="M3" s="21"/>
      <c r="N3" s="60"/>
      <c r="O3" s="61"/>
      <c r="P3" s="60"/>
      <c r="Q3" s="60"/>
      <c r="R3" s="82"/>
      <c r="S3" s="22"/>
      <c r="T3" s="22"/>
      <c r="U3" s="83"/>
    </row>
    <row r="4" s="2" customFormat="1" ht="24.75" customHeight="1" spans="1:21">
      <c r="A4" s="24" t="s">
        <v>352</v>
      </c>
      <c r="B4" s="25"/>
      <c r="C4" s="25"/>
      <c r="D4" s="25"/>
      <c r="E4" s="26"/>
      <c r="F4" s="26"/>
      <c r="G4" s="27"/>
      <c r="H4" s="27"/>
      <c r="I4" s="25"/>
      <c r="J4" s="25"/>
      <c r="K4" s="62"/>
      <c r="L4" s="25"/>
      <c r="M4" s="25"/>
      <c r="N4" s="63"/>
      <c r="O4" s="64"/>
      <c r="P4" s="63"/>
      <c r="Q4" s="63"/>
      <c r="R4" s="84"/>
      <c r="S4" s="26"/>
      <c r="T4" s="26"/>
      <c r="U4" s="26"/>
    </row>
    <row r="5" s="2" customFormat="1" ht="25.5" customHeight="1" spans="1:21">
      <c r="A5" s="24" t="s">
        <v>353</v>
      </c>
      <c r="B5" s="25"/>
      <c r="C5" s="25"/>
      <c r="D5" s="25"/>
      <c r="E5" s="26"/>
      <c r="F5" s="26"/>
      <c r="G5" s="27"/>
      <c r="H5" s="27"/>
      <c r="I5" s="25"/>
      <c r="J5" s="25"/>
      <c r="K5" s="62"/>
      <c r="L5" s="25"/>
      <c r="M5" s="25"/>
      <c r="N5" s="63"/>
      <c r="O5" s="64"/>
      <c r="P5" s="63"/>
      <c r="Q5" s="63"/>
      <c r="R5" s="8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350</v>
      </c>
      <c r="G6" s="30" t="s">
        <v>9</v>
      </c>
      <c r="H6" s="30" t="s">
        <v>10</v>
      </c>
      <c r="I6" s="28" t="s">
        <v>11</v>
      </c>
      <c r="J6" s="65" t="s">
        <v>12</v>
      </c>
      <c r="K6" s="66" t="s">
        <v>13</v>
      </c>
      <c r="L6" s="67" t="s">
        <v>14</v>
      </c>
      <c r="M6" s="65" t="s">
        <v>15</v>
      </c>
      <c r="N6" s="28" t="s">
        <v>16</v>
      </c>
      <c r="O6" s="28" t="s">
        <v>17</v>
      </c>
      <c r="P6" s="28" t="s">
        <v>18</v>
      </c>
      <c r="Q6" s="85" t="s">
        <v>19</v>
      </c>
    </row>
    <row r="7" s="4" customFormat="1" ht="18.6" customHeight="1" spans="1:17">
      <c r="A7" s="31">
        <v>1</v>
      </c>
      <c r="B7" s="32" t="s">
        <v>339</v>
      </c>
      <c r="C7" s="33" t="s">
        <v>21</v>
      </c>
      <c r="D7" s="34" t="s">
        <v>42</v>
      </c>
      <c r="E7" s="35" t="s">
        <v>58</v>
      </c>
      <c r="F7" s="33" t="s">
        <v>21</v>
      </c>
      <c r="G7" s="36">
        <v>1445</v>
      </c>
      <c r="H7" s="37">
        <v>1445</v>
      </c>
      <c r="I7" s="68">
        <f>H7*490</f>
        <v>708050</v>
      </c>
      <c r="J7" s="69">
        <f>H7*20.09</f>
        <v>29030.05</v>
      </c>
      <c r="K7" s="70">
        <v>0.8</v>
      </c>
      <c r="L7" s="69">
        <f>J7*K7</f>
        <v>23224.04</v>
      </c>
      <c r="M7" s="36">
        <v>5806.01</v>
      </c>
      <c r="N7" s="34" t="s">
        <v>340</v>
      </c>
      <c r="O7" s="71" t="s">
        <v>351</v>
      </c>
      <c r="P7" s="28"/>
      <c r="Q7" s="86"/>
    </row>
    <row r="8" s="4" customFormat="1" ht="18.6" customHeight="1" spans="1:17">
      <c r="A8" s="31"/>
      <c r="B8" s="38"/>
      <c r="C8" s="33"/>
      <c r="D8" s="39"/>
      <c r="E8" s="40"/>
      <c r="F8" s="41"/>
      <c r="G8" s="42"/>
      <c r="H8" s="43"/>
      <c r="I8" s="68"/>
      <c r="J8" s="69"/>
      <c r="K8" s="70"/>
      <c r="L8" s="69"/>
      <c r="M8" s="72"/>
      <c r="N8" s="73"/>
      <c r="O8" s="74"/>
      <c r="P8" s="75"/>
      <c r="Q8" s="75"/>
    </row>
    <row r="9" s="5" customFormat="1" ht="18.6" customHeight="1" spans="1:17">
      <c r="A9" s="44" t="s">
        <v>345</v>
      </c>
      <c r="B9" s="45"/>
      <c r="C9" s="45"/>
      <c r="D9" s="46"/>
      <c r="E9" s="46"/>
      <c r="F9" s="47"/>
      <c r="G9" s="48">
        <v>1445</v>
      </c>
      <c r="H9" s="48">
        <v>1445</v>
      </c>
      <c r="I9" s="68"/>
      <c r="J9" s="69"/>
      <c r="K9" s="70"/>
      <c r="L9" s="69"/>
      <c r="M9" s="76">
        <v>5806.01</v>
      </c>
      <c r="N9" s="46"/>
      <c r="O9" s="46"/>
      <c r="P9" s="47"/>
      <c r="Q9" s="47"/>
    </row>
    <row r="10" s="6" customFormat="1" ht="15" customHeight="1" spans="1:17">
      <c r="A10" s="49" t="s">
        <v>346</v>
      </c>
      <c r="B10" s="50"/>
      <c r="C10" s="51"/>
      <c r="D10" s="51"/>
      <c r="E10" s="49" t="s">
        <v>347</v>
      </c>
      <c r="F10" s="49"/>
      <c r="G10" s="52"/>
      <c r="H10" s="10"/>
      <c r="I10" s="9"/>
      <c r="J10" s="11"/>
      <c r="K10" s="12"/>
      <c r="L10" s="11"/>
      <c r="M10" s="11"/>
      <c r="N10" s="77"/>
      <c r="O10" s="49"/>
      <c r="P10" s="49"/>
      <c r="Q10" s="49"/>
    </row>
  </sheetData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大豆</vt:lpstr>
      <vt:lpstr>花生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2024-06-13T11:47:42Z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