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4"/>
  </bookViews>
  <sheets>
    <sheet name="玉米散户" sheetId="18" r:id="rId1"/>
    <sheet name="玉米大户" sheetId="21" r:id="rId2"/>
    <sheet name="玉米大户2" sheetId="22" r:id="rId3"/>
    <sheet name="水稻散户" sheetId="20" r:id="rId4"/>
    <sheet name="水稻大户" sheetId="23" r:id="rId5"/>
  </sheets>
  <definedNames>
    <definedName name="_xlnm._FilterDatabase" localSheetId="0" hidden="1">玉米散户!$A$6:$U$185</definedName>
    <definedName name="_xlnm._FilterDatabase" localSheetId="1" hidden="1">玉米大户!$A$6:$U$8</definedName>
    <definedName name="_xlnm._FilterDatabase" localSheetId="2" hidden="1">玉米大户2!$A$6:$U$8</definedName>
    <definedName name="_xlnm._FilterDatabase" localSheetId="3" hidden="1">水稻散户!$A$6:$U$158</definedName>
    <definedName name="_xlnm._FilterDatabase" localSheetId="4" hidden="1">水稻大户!$A$6:$U$8</definedName>
    <definedName name="_xlnm.Print_Area" localSheetId="0">玉米散户!$A$1:$Q$184</definedName>
    <definedName name="_xlnm.Print_Titles" localSheetId="0">玉米散户!$1:$6</definedName>
    <definedName name="_xlnm.Print_Area" localSheetId="3">水稻散户!$A$1:$Q$64</definedName>
    <definedName name="_xlnm.Print_Titles" localSheetId="3">水稻散户!$1:$6</definedName>
    <definedName name="_xlnm.Print_Area" localSheetId="1">玉米大户!$A$1:$Q$7</definedName>
    <definedName name="_xlnm.Print_Titles" localSheetId="1">玉米大户!$1:$6</definedName>
    <definedName name="_xlnm.Print_Area" localSheetId="2">玉米大户2!$A$1:$Q$7</definedName>
    <definedName name="_xlnm.Print_Titles" localSheetId="2">玉米大户2!$1:$6</definedName>
    <definedName name="_xlnm.Print_Area" localSheetId="4">水稻大户!$A$1:$Q$6</definedName>
    <definedName name="_xlnm.Print_Titles" localSheetId="4">水稻大户!$1:$6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<sst xmlns="http://schemas.openxmlformats.org/spreadsheetml/2006/main" count="2434" uniqueCount="594">
  <si>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</si>
  <si>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</si>
  <si>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铁岭县阿吉镇石砬子村民委员会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>投保险种：  收入保险</t>
    </r>
    <r>
      <rPr>
        <b/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 xml:space="preserve">玉米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</t>
    </r>
    <r>
      <rPr>
        <b/>
        <u/>
        <sz val="10"/>
        <rFont val="宋体"/>
        <charset val="134"/>
      </rPr>
      <t>石砬子村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</si>
  <si>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铁岭县阿吉镇石砬子村杨玉华等178户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</si>
  <si>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</si>
  <si>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</si>
  <si>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</si>
  <si>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</si>
  <si>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</si>
  <si>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</si>
  <si>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</si>
  <si>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</si>
  <si>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</si>
  <si>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</si>
  <si>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</si>
  <si>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</si>
  <si>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</si>
  <si>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</si>
  <si>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</si>
  <si>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</si>
  <si>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</si>
  <si>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杨玉华</t>
  </si>
  <si>
    <t>石砬子村</t>
  </si>
  <si>
    <t>211221********0324</t>
  </si>
  <si>
    <t>138****7053</t>
  </si>
  <si>
    <t>堤内</t>
  </si>
  <si>
    <t>502511********8991</t>
  </si>
  <si>
    <t>农商行铁岭阿吉支行</t>
  </si>
  <si>
    <t>屈宏跃</t>
  </si>
  <si>
    <t>211221********0316</t>
  </si>
  <si>
    <t>189****7718</t>
  </si>
  <si>
    <t>621026********30442</t>
  </si>
  <si>
    <t>屈宏江</t>
  </si>
  <si>
    <t>211221********0317</t>
  </si>
  <si>
    <t>131****8054</t>
  </si>
  <si>
    <t>502511********2386</t>
  </si>
  <si>
    <t>王振忠</t>
  </si>
  <si>
    <t>211221********0354</t>
  </si>
  <si>
    <t>150****2218</t>
  </si>
  <si>
    <t>502511********2397</t>
  </si>
  <si>
    <t>王德臣</t>
  </si>
  <si>
    <t>211221********0313</t>
  </si>
  <si>
    <t>150****8162</t>
  </si>
  <si>
    <t>502511********7991</t>
  </si>
  <si>
    <t>李振伟</t>
  </si>
  <si>
    <t>211221********0310</t>
  </si>
  <si>
    <t>136****5645</t>
  </si>
  <si>
    <t>621026********30087</t>
  </si>
  <si>
    <t>李振刚</t>
  </si>
  <si>
    <t>211221********0314</t>
  </si>
  <si>
    <t>130****7300</t>
  </si>
  <si>
    <t>621026********30152</t>
  </si>
  <si>
    <t>孙连山</t>
  </si>
  <si>
    <t>211221********0333</t>
  </si>
  <si>
    <t>132****6413</t>
  </si>
  <si>
    <t>621026********29675</t>
  </si>
  <si>
    <t>孙成柱</t>
  </si>
  <si>
    <t>211221********0339</t>
  </si>
  <si>
    <t>621449********26885</t>
  </si>
  <si>
    <t>王长军</t>
  </si>
  <si>
    <t>211221********0338</t>
  </si>
  <si>
    <t>138****5862</t>
  </si>
  <si>
    <t>621026********29196</t>
  </si>
  <si>
    <t>程书</t>
  </si>
  <si>
    <t>211221********0332</t>
  </si>
  <si>
    <t>187****9403</t>
  </si>
  <si>
    <t>621026********31044</t>
  </si>
  <si>
    <t>宁有贤</t>
  </si>
  <si>
    <t>211221********0347</t>
  </si>
  <si>
    <t>621026********31051</t>
  </si>
  <si>
    <t>屈宏军</t>
  </si>
  <si>
    <t>211221********0319</t>
  </si>
  <si>
    <t>155****7339</t>
  </si>
  <si>
    <t>502511********6758</t>
  </si>
  <si>
    <t>李振波</t>
  </si>
  <si>
    <t>135****3328</t>
  </si>
  <si>
    <t>621026********30095</t>
  </si>
  <si>
    <t>龚日喜</t>
  </si>
  <si>
    <t>186****8833</t>
  </si>
  <si>
    <t>502511********1390</t>
  </si>
  <si>
    <t>韩庆林</t>
  </si>
  <si>
    <t>189****5717</t>
  </si>
  <si>
    <t>621026********30939</t>
  </si>
  <si>
    <t>刘士民</t>
  </si>
  <si>
    <t>182****9646</t>
  </si>
  <si>
    <t>621026********29915</t>
  </si>
  <si>
    <t>孙连芳</t>
  </si>
  <si>
    <t>211221********0318</t>
  </si>
  <si>
    <t>130****6348</t>
  </si>
  <si>
    <t>621026********29717</t>
  </si>
  <si>
    <t>孙连军</t>
  </si>
  <si>
    <t>211221********0311</t>
  </si>
  <si>
    <t>155****8209</t>
  </si>
  <si>
    <t>621026********29782</t>
  </si>
  <si>
    <t>程会山</t>
  </si>
  <si>
    <t>150****7873</t>
  </si>
  <si>
    <t>502511********9158</t>
  </si>
  <si>
    <t>王振久</t>
  </si>
  <si>
    <t>211221********0357</t>
  </si>
  <si>
    <t>155****6255</t>
  </si>
  <si>
    <t>621026********29501</t>
  </si>
  <si>
    <t>王宝贵</t>
  </si>
  <si>
    <t>182****6949</t>
  </si>
  <si>
    <t>502511********1383</t>
  </si>
  <si>
    <t>屈长春</t>
  </si>
  <si>
    <t>130****6815</t>
  </si>
  <si>
    <t>502511********6788</t>
  </si>
  <si>
    <t>孙宝山</t>
  </si>
  <si>
    <t>182****0529</t>
  </si>
  <si>
    <t>502511********3386</t>
  </si>
  <si>
    <t>程会军</t>
  </si>
  <si>
    <t>211221********031X</t>
  </si>
  <si>
    <t>186****0261</t>
  </si>
  <si>
    <t>621026********31069</t>
  </si>
  <si>
    <t>李铁军</t>
  </si>
  <si>
    <t>158****7078</t>
  </si>
  <si>
    <t>621026********30186</t>
  </si>
  <si>
    <t>王树有</t>
  </si>
  <si>
    <t>182****7202</t>
  </si>
  <si>
    <t>502511********6321</t>
  </si>
  <si>
    <t>王安东</t>
  </si>
  <si>
    <t>133****1021</t>
  </si>
  <si>
    <t>502511********7915</t>
  </si>
  <si>
    <t>王桂华</t>
  </si>
  <si>
    <t>211221********0325</t>
  </si>
  <si>
    <t>152****0105</t>
  </si>
  <si>
    <t>621449********63150</t>
  </si>
  <si>
    <t>孙连贵</t>
  </si>
  <si>
    <t>502511********5757</t>
  </si>
  <si>
    <t>孙连有</t>
  </si>
  <si>
    <t>211221********0335</t>
  </si>
  <si>
    <t>155****7309</t>
  </si>
  <si>
    <t>621026********29774</t>
  </si>
  <si>
    <t>孙连福</t>
  </si>
  <si>
    <t>211221********0312</t>
  </si>
  <si>
    <t>502511********8977</t>
  </si>
  <si>
    <t>刘志民</t>
  </si>
  <si>
    <t>131****2252</t>
  </si>
  <si>
    <t>502511********9196</t>
  </si>
  <si>
    <t>屈长江</t>
  </si>
  <si>
    <t>156****0779</t>
  </si>
  <si>
    <t>621026********30509</t>
  </si>
  <si>
    <t>屈长德</t>
  </si>
  <si>
    <t>152****2655</t>
  </si>
  <si>
    <t>502511********2151</t>
  </si>
  <si>
    <t>刘树新</t>
  </si>
  <si>
    <t>211221********0356</t>
  </si>
  <si>
    <t>176****7752</t>
  </si>
  <si>
    <t>502511********9782</t>
  </si>
  <si>
    <t>赵长福</t>
  </si>
  <si>
    <t>185****6353</t>
  </si>
  <si>
    <t>621026********30822</t>
  </si>
  <si>
    <t>赵炳财</t>
  </si>
  <si>
    <t>621026********30905</t>
  </si>
  <si>
    <t>王桂兰</t>
  </si>
  <si>
    <t>621449********08344</t>
  </si>
  <si>
    <t>王树财</t>
  </si>
  <si>
    <t>621026********29568</t>
  </si>
  <si>
    <t>潘术杰</t>
  </si>
  <si>
    <t>211221********0340</t>
  </si>
  <si>
    <t>158****2692</t>
  </si>
  <si>
    <t>621449********56640</t>
  </si>
  <si>
    <t>李术军</t>
  </si>
  <si>
    <t>211221********0337</t>
  </si>
  <si>
    <t>156****5820</t>
  </si>
  <si>
    <t>502511********1536</t>
  </si>
  <si>
    <t>李福荣</t>
  </si>
  <si>
    <t>133****6910</t>
  </si>
  <si>
    <t>502511********6798</t>
  </si>
  <si>
    <t>李金岭</t>
  </si>
  <si>
    <t>502511********9311</t>
  </si>
  <si>
    <t>李金顺</t>
  </si>
  <si>
    <t>133****0288</t>
  </si>
  <si>
    <t>502511********8527</t>
  </si>
  <si>
    <t>张术德</t>
  </si>
  <si>
    <t>182****7528</t>
  </si>
  <si>
    <t>502511********3336</t>
  </si>
  <si>
    <t>赵长坤</t>
  </si>
  <si>
    <t>211221********0348</t>
  </si>
  <si>
    <t>151****1972</t>
  </si>
  <si>
    <t>621026********32703</t>
  </si>
  <si>
    <t>李金国</t>
  </si>
  <si>
    <t>153****8012</t>
  </si>
  <si>
    <t>502511********9703</t>
  </si>
  <si>
    <t>王洪和</t>
  </si>
  <si>
    <t>138****1200</t>
  </si>
  <si>
    <t>621026********31598</t>
  </si>
  <si>
    <t>李金伟</t>
  </si>
  <si>
    <t>152****5393</t>
  </si>
  <si>
    <t>621026********33180</t>
  </si>
  <si>
    <t>佟德军</t>
  </si>
  <si>
    <t>183****0748</t>
  </si>
  <si>
    <t>621026********33644</t>
  </si>
  <si>
    <t>李坤林</t>
  </si>
  <si>
    <t>502511********7105</t>
  </si>
  <si>
    <t>于连新</t>
  </si>
  <si>
    <t>185****8125</t>
  </si>
  <si>
    <t>621449********97057</t>
  </si>
  <si>
    <t>王润章</t>
  </si>
  <si>
    <t>158****8733</t>
  </si>
  <si>
    <t>502511********3331</t>
  </si>
  <si>
    <t>王新德</t>
  </si>
  <si>
    <t>211221********0351</t>
  </si>
  <si>
    <t>189****1899</t>
  </si>
  <si>
    <t>502511********7788</t>
  </si>
  <si>
    <t>王新服</t>
  </si>
  <si>
    <t>138****1551</t>
  </si>
  <si>
    <t>621026********32117</t>
  </si>
  <si>
    <t>李坤海</t>
  </si>
  <si>
    <t>130****7507</t>
  </si>
  <si>
    <t>502511********0752</t>
  </si>
  <si>
    <t>李金友</t>
  </si>
  <si>
    <t>130****8446</t>
  </si>
  <si>
    <t>502511********7351</t>
  </si>
  <si>
    <t>王新春</t>
  </si>
  <si>
    <t>157****4720</t>
  </si>
  <si>
    <t>621449********42458</t>
  </si>
  <si>
    <t>王润凡</t>
  </si>
  <si>
    <t>138****9224</t>
  </si>
  <si>
    <t>502511********8758</t>
  </si>
  <si>
    <t>王润多</t>
  </si>
  <si>
    <t>134****9767</t>
  </si>
  <si>
    <t>502511********2301</t>
  </si>
  <si>
    <t>王润林</t>
  </si>
  <si>
    <t>180****0824</t>
  </si>
  <si>
    <t>502511********1192</t>
  </si>
  <si>
    <t>王洪斌</t>
  </si>
  <si>
    <t>211221********0374</t>
  </si>
  <si>
    <t>152****0054</t>
  </si>
  <si>
    <t>502511********1763</t>
  </si>
  <si>
    <t>赵淑英</t>
  </si>
  <si>
    <t>211221********032X</t>
  </si>
  <si>
    <t>155****5571</t>
  </si>
  <si>
    <t>621026********32869</t>
  </si>
  <si>
    <t>徐秀珍</t>
  </si>
  <si>
    <t>211221********0327</t>
  </si>
  <si>
    <t>158****0393</t>
  </si>
  <si>
    <t>621449********67586</t>
  </si>
  <si>
    <t>孙连菊</t>
  </si>
  <si>
    <t>187****4776</t>
  </si>
  <si>
    <t>621026********33420</t>
  </si>
  <si>
    <t>林树森</t>
  </si>
  <si>
    <t>211221********0336</t>
  </si>
  <si>
    <t>177****7959</t>
  </si>
  <si>
    <t>502511********5910</t>
  </si>
  <si>
    <t>王润安</t>
  </si>
  <si>
    <t>187****5829</t>
  </si>
  <si>
    <t>621026********31721</t>
  </si>
  <si>
    <t>王春刚</t>
  </si>
  <si>
    <t>621026********32737</t>
  </si>
  <si>
    <t>王润江</t>
  </si>
  <si>
    <t>180****6961</t>
  </si>
  <si>
    <t>502511********6553</t>
  </si>
  <si>
    <t>王祝余</t>
  </si>
  <si>
    <t>621026********32786</t>
  </si>
  <si>
    <t>李洪才</t>
  </si>
  <si>
    <t>157****0831</t>
  </si>
  <si>
    <t>621026********33628</t>
  </si>
  <si>
    <t>唐国龙</t>
  </si>
  <si>
    <t>211221********0331</t>
  </si>
  <si>
    <t>150****1025</t>
  </si>
  <si>
    <t>502511********8773</t>
  </si>
  <si>
    <t>候国珍</t>
  </si>
  <si>
    <t>130****6507</t>
  </si>
  <si>
    <t>502511********7597</t>
  </si>
  <si>
    <t>李金和</t>
  </si>
  <si>
    <t>502511********8919</t>
  </si>
  <si>
    <t>魏长喜</t>
  </si>
  <si>
    <t>130****4627</t>
  </si>
  <si>
    <t>502511********1517</t>
  </si>
  <si>
    <t>王润凯</t>
  </si>
  <si>
    <t>211221********0399</t>
  </si>
  <si>
    <t>155****6282</t>
  </si>
  <si>
    <t>621026********31929</t>
  </si>
  <si>
    <t>王润奎</t>
  </si>
  <si>
    <t>155****0500</t>
  </si>
  <si>
    <t>502511********5580</t>
  </si>
  <si>
    <t>王润华</t>
  </si>
  <si>
    <t>158****1236</t>
  </si>
  <si>
    <t>502511********2793</t>
  </si>
  <si>
    <t>潘吉海</t>
  </si>
  <si>
    <t>189****0799</t>
  </si>
  <si>
    <t>502511********0506</t>
  </si>
  <si>
    <t>李淑云</t>
  </si>
  <si>
    <t>211221********0344</t>
  </si>
  <si>
    <t>150****1353</t>
  </si>
  <si>
    <t>621026********33685</t>
  </si>
  <si>
    <t>张宝德</t>
  </si>
  <si>
    <t>153****7794</t>
  </si>
  <si>
    <t>502511********3577</t>
  </si>
  <si>
    <t>李金芳</t>
  </si>
  <si>
    <t>130****5801</t>
  </si>
  <si>
    <t>621026********33297</t>
  </si>
  <si>
    <t>李海军</t>
  </si>
  <si>
    <t>155****6444</t>
  </si>
  <si>
    <t>621026********33305</t>
  </si>
  <si>
    <t>王巨明</t>
  </si>
  <si>
    <t>211221********0315</t>
  </si>
  <si>
    <t>130****5370</t>
  </si>
  <si>
    <t>502511********9538</t>
  </si>
  <si>
    <t>王润君</t>
  </si>
  <si>
    <t>502511********9788</t>
  </si>
  <si>
    <t>王玉莲</t>
  </si>
  <si>
    <t>211221********0328</t>
  </si>
  <si>
    <t>133****8330</t>
  </si>
  <si>
    <t>621449********49768</t>
  </si>
  <si>
    <t>李彩玲</t>
  </si>
  <si>
    <t>211221********0322</t>
  </si>
  <si>
    <t>132****0695</t>
  </si>
  <si>
    <t>621026********33099</t>
  </si>
  <si>
    <t>张桂霞</t>
  </si>
  <si>
    <t>211221********0343</t>
  </si>
  <si>
    <t>136****2688</t>
  </si>
  <si>
    <t>502511********4115</t>
  </si>
  <si>
    <t>李凤芝</t>
  </si>
  <si>
    <t>502511********8797</t>
  </si>
  <si>
    <t>王润文</t>
  </si>
  <si>
    <t>132****1808</t>
  </si>
  <si>
    <t>502511********8362</t>
  </si>
  <si>
    <t>王铁刚</t>
  </si>
  <si>
    <t>150****9036</t>
  </si>
  <si>
    <t>502511********1371</t>
  </si>
  <si>
    <t>刘淑媛</t>
  </si>
  <si>
    <t>130****7870</t>
  </si>
  <si>
    <t>621026********32315</t>
  </si>
  <si>
    <t>王新伟</t>
  </si>
  <si>
    <t>621026********32323</t>
  </si>
  <si>
    <t>李金德</t>
  </si>
  <si>
    <t>180****5815</t>
  </si>
  <si>
    <t>502511********3723</t>
  </si>
  <si>
    <t>李朋</t>
  </si>
  <si>
    <t>621026********33503</t>
  </si>
  <si>
    <t>王玉珍</t>
  </si>
  <si>
    <t>211221********0320</t>
  </si>
  <si>
    <t>176****1720</t>
  </si>
  <si>
    <t>621026********33024</t>
  </si>
  <si>
    <t>王润祥</t>
  </si>
  <si>
    <t>130****5727</t>
  </si>
  <si>
    <t>621026********31655</t>
  </si>
  <si>
    <t>潘铁宏</t>
  </si>
  <si>
    <t>211221********0342</t>
  </si>
  <si>
    <t>139****5418</t>
  </si>
  <si>
    <t>502511********3171</t>
  </si>
  <si>
    <t>林树昌</t>
  </si>
  <si>
    <t>502511********5783</t>
  </si>
  <si>
    <t>李坤杰</t>
  </si>
  <si>
    <t>133****7363</t>
  </si>
  <si>
    <t>621449********39844</t>
  </si>
  <si>
    <t>王新民</t>
  </si>
  <si>
    <t>151****1135</t>
  </si>
  <si>
    <t>621026********32042</t>
  </si>
  <si>
    <t>李国新</t>
  </si>
  <si>
    <t>211221********0359</t>
  </si>
  <si>
    <t>621026********33388</t>
  </si>
  <si>
    <t>李国玉</t>
  </si>
  <si>
    <t>136****0642</t>
  </si>
  <si>
    <t>621026********33446</t>
  </si>
  <si>
    <t>李金昌</t>
  </si>
  <si>
    <t>502511********4999</t>
  </si>
  <si>
    <t>林树田</t>
  </si>
  <si>
    <t>189****0827</t>
  </si>
  <si>
    <t>621026********33743</t>
  </si>
  <si>
    <t>王丽清</t>
  </si>
  <si>
    <t>211221********034X</t>
  </si>
  <si>
    <t>188****5100</t>
  </si>
  <si>
    <t>621026********33370</t>
  </si>
  <si>
    <t>王振库</t>
  </si>
  <si>
    <t>502511********2178</t>
  </si>
  <si>
    <t>李井奎</t>
  </si>
  <si>
    <t>132****6324</t>
  </si>
  <si>
    <t>502511********2320</t>
  </si>
  <si>
    <t>李勇</t>
  </si>
  <si>
    <t>211221********031x</t>
  </si>
  <si>
    <t>134****1090</t>
  </si>
  <si>
    <t>621449********28977</t>
  </si>
  <si>
    <t>王新顺</t>
  </si>
  <si>
    <t>171****336</t>
  </si>
  <si>
    <t>621449********67255</t>
  </si>
  <si>
    <t>于淑霞</t>
  </si>
  <si>
    <t>138****8106</t>
  </si>
  <si>
    <t>621449********51763</t>
  </si>
  <si>
    <t>宁凤涛</t>
  </si>
  <si>
    <t>211221********0334</t>
  </si>
  <si>
    <t>136****2972</t>
  </si>
  <si>
    <t>502511********6978</t>
  </si>
  <si>
    <t>宁有成</t>
  </si>
  <si>
    <t>182****5042</t>
  </si>
  <si>
    <t>621449********65432</t>
  </si>
  <si>
    <t>宁有江</t>
  </si>
  <si>
    <t>151****5803</t>
  </si>
  <si>
    <t>502511********8300</t>
  </si>
  <si>
    <t>鲁长英</t>
  </si>
  <si>
    <t>151****1740</t>
  </si>
  <si>
    <t>621449********64997</t>
  </si>
  <si>
    <t>李艳辉</t>
  </si>
  <si>
    <t>151****4652</t>
  </si>
  <si>
    <t>621449********27255</t>
  </si>
  <si>
    <t>鲁井昌</t>
  </si>
  <si>
    <t>135****5628</t>
  </si>
  <si>
    <t>502511********9330</t>
  </si>
  <si>
    <t>鲁长和</t>
  </si>
  <si>
    <t>211221********0358</t>
  </si>
  <si>
    <t>152****9585</t>
  </si>
  <si>
    <t>621026********36571</t>
  </si>
  <si>
    <t>孙继虎</t>
  </si>
  <si>
    <t>130****4285</t>
  </si>
  <si>
    <t>621026********34857</t>
  </si>
  <si>
    <t>袁鸿</t>
  </si>
  <si>
    <t>211221********0350</t>
  </si>
  <si>
    <t>134****7326</t>
  </si>
  <si>
    <t>621026********36829</t>
  </si>
  <si>
    <t>李文军</t>
  </si>
  <si>
    <t>186****0568</t>
  </si>
  <si>
    <t>621449********22774</t>
  </si>
  <si>
    <t>李文涛</t>
  </si>
  <si>
    <t>138****4241</t>
  </si>
  <si>
    <t>502511********0660</t>
  </si>
  <si>
    <t>李春莲</t>
  </si>
  <si>
    <t>211221********0326</t>
  </si>
  <si>
    <t>502511********1718</t>
  </si>
  <si>
    <t>李文雨</t>
  </si>
  <si>
    <t>151****2086</t>
  </si>
  <si>
    <t>621026********17736</t>
  </si>
  <si>
    <t>李文祥</t>
  </si>
  <si>
    <t>185****2828</t>
  </si>
  <si>
    <t>621026********17793</t>
  </si>
  <si>
    <t>李福臣</t>
  </si>
  <si>
    <t>158****7763</t>
  </si>
  <si>
    <t>621026********35771</t>
  </si>
  <si>
    <t>潘吉福</t>
  </si>
  <si>
    <t>158****2430</t>
  </si>
  <si>
    <t>621026********36597</t>
  </si>
  <si>
    <t>潘吉臣</t>
  </si>
  <si>
    <t>171****3848</t>
  </si>
  <si>
    <t>621026********36639</t>
  </si>
  <si>
    <t>潘吉德</t>
  </si>
  <si>
    <t>151****5299</t>
  </si>
  <si>
    <t>赵国山</t>
  </si>
  <si>
    <t>182****6326</t>
  </si>
  <si>
    <t>621026********36209</t>
  </si>
  <si>
    <t>鲁长江</t>
  </si>
  <si>
    <t>157****1713</t>
  </si>
  <si>
    <t>502511********4958</t>
  </si>
  <si>
    <t>李德胜</t>
  </si>
  <si>
    <t>158****7519</t>
  </si>
  <si>
    <t>621026********35433</t>
  </si>
  <si>
    <t>王安钢</t>
  </si>
  <si>
    <t>211221********0330</t>
  </si>
  <si>
    <t>133****2250</t>
  </si>
  <si>
    <t>502511********7160</t>
  </si>
  <si>
    <t>胡福山</t>
  </si>
  <si>
    <t>133****6856</t>
  </si>
  <si>
    <t>502511********7306</t>
  </si>
  <si>
    <t>张立阳</t>
  </si>
  <si>
    <t>151****2242</t>
  </si>
  <si>
    <t>621026********26037</t>
  </si>
  <si>
    <t>康立山</t>
  </si>
  <si>
    <t>152****0502</t>
  </si>
  <si>
    <t>621026********36399</t>
  </si>
  <si>
    <t>王国辉</t>
  </si>
  <si>
    <t>158****7033</t>
  </si>
  <si>
    <t>621026********17827</t>
  </si>
  <si>
    <t>冯连芳</t>
  </si>
  <si>
    <t>183****5350</t>
  </si>
  <si>
    <t>621026********34618</t>
  </si>
  <si>
    <t>冯连春</t>
  </si>
  <si>
    <t>150****1736</t>
  </si>
  <si>
    <t>502511********9908</t>
  </si>
  <si>
    <t>李红</t>
  </si>
  <si>
    <t>158****9286</t>
  </si>
  <si>
    <t>621026********36704</t>
  </si>
  <si>
    <t>王德江</t>
  </si>
  <si>
    <t>155****6902</t>
  </si>
  <si>
    <t>502511********0953</t>
  </si>
  <si>
    <t>李福俊</t>
  </si>
  <si>
    <t>151****7268</t>
  </si>
  <si>
    <t>502511********1199</t>
  </si>
  <si>
    <t>李桂茹</t>
  </si>
  <si>
    <t>621026********36167</t>
  </si>
  <si>
    <t>张广东</t>
  </si>
  <si>
    <t>189****9682</t>
  </si>
  <si>
    <t>502511********1737</t>
  </si>
  <si>
    <t>张玉奎</t>
  </si>
  <si>
    <t>621026********35078</t>
  </si>
  <si>
    <t>张玉凯</t>
  </si>
  <si>
    <t>134****8322</t>
  </si>
  <si>
    <t>502511********3563</t>
  </si>
  <si>
    <t>张玉祥</t>
  </si>
  <si>
    <t>621026********35052</t>
  </si>
  <si>
    <t>张玉山</t>
  </si>
  <si>
    <t>133****3598</t>
  </si>
  <si>
    <t>621026********34964</t>
  </si>
  <si>
    <t>张玉成</t>
  </si>
  <si>
    <t>151****3849</t>
  </si>
  <si>
    <t>621026********34998</t>
  </si>
  <si>
    <t>尹秀英</t>
  </si>
  <si>
    <t>502511********3797</t>
  </si>
  <si>
    <t>葛淑芹</t>
  </si>
  <si>
    <t>187****9398</t>
  </si>
  <si>
    <t>502511********4358</t>
  </si>
  <si>
    <t>张玉明</t>
  </si>
  <si>
    <t>211221********0371</t>
  </si>
  <si>
    <t>156****4741</t>
  </si>
  <si>
    <t>502511********5365</t>
  </si>
  <si>
    <t>张玉国</t>
  </si>
  <si>
    <t>155****6307</t>
  </si>
  <si>
    <t>502511********5511</t>
  </si>
  <si>
    <t>王玉江</t>
  </si>
  <si>
    <t>134****1620</t>
  </si>
  <si>
    <t>502511********6581</t>
  </si>
  <si>
    <t>李术文</t>
  </si>
  <si>
    <t>150****3863</t>
  </si>
  <si>
    <t>621026********35839</t>
  </si>
  <si>
    <t>罗天林</t>
  </si>
  <si>
    <t>137****8862</t>
  </si>
  <si>
    <t>502511********4908</t>
  </si>
  <si>
    <t>罗茂林</t>
  </si>
  <si>
    <t>150****8380</t>
  </si>
  <si>
    <t>621026********35953</t>
  </si>
  <si>
    <t>罗申林</t>
  </si>
  <si>
    <t>211221********037X</t>
  </si>
  <si>
    <t>135****0930</t>
  </si>
  <si>
    <t>621026********36076</t>
  </si>
  <si>
    <t>张广臣</t>
  </si>
  <si>
    <t>151****5188</t>
  </si>
  <si>
    <t>502511********9139</t>
  </si>
  <si>
    <t>胡义</t>
  </si>
  <si>
    <t>211221********0355</t>
  </si>
  <si>
    <t>135****3805</t>
  </si>
  <si>
    <t>621026********36092</t>
  </si>
  <si>
    <t>胡国</t>
  </si>
  <si>
    <t>158****4569</t>
  </si>
  <si>
    <t>502511********9531</t>
  </si>
  <si>
    <t>王新海</t>
  </si>
  <si>
    <t>211221********0991</t>
  </si>
  <si>
    <t>133****0077</t>
  </si>
  <si>
    <t>621449********66502</t>
  </si>
  <si>
    <t>王润全</t>
  </si>
  <si>
    <t>139****8092</t>
  </si>
  <si>
    <t>502511********0580</t>
  </si>
  <si>
    <t>159****0889</t>
  </si>
  <si>
    <t>502511********0726</t>
  </si>
  <si>
    <t>郭战权</t>
  </si>
  <si>
    <t>135****7527</t>
  </si>
  <si>
    <t>621026********36753</t>
  </si>
  <si>
    <t>郭胜权</t>
  </si>
  <si>
    <t>159****5261</t>
  </si>
  <si>
    <t>621026********36290</t>
  </si>
  <si>
    <t>郭有权</t>
  </si>
  <si>
    <t>151****8425</t>
  </si>
  <si>
    <t>502511********9359</t>
  </si>
  <si>
    <t>郭长保</t>
  </si>
  <si>
    <t>211221********0394</t>
  </si>
  <si>
    <t>131****4504</t>
  </si>
  <si>
    <t>502511********9505</t>
  </si>
  <si>
    <t>马国俊</t>
  </si>
  <si>
    <t>155****2048</t>
  </si>
  <si>
    <t>621449********28101</t>
  </si>
  <si>
    <t>马国玉</t>
  </si>
  <si>
    <t>147****7697</t>
  </si>
  <si>
    <t>621026********34063</t>
  </si>
  <si>
    <t>马国文</t>
  </si>
  <si>
    <t>131****2191</t>
  </si>
  <si>
    <t>502511********0338</t>
  </si>
  <si>
    <t>马国忱</t>
  </si>
  <si>
    <t>150****1487</t>
  </si>
  <si>
    <t>502511********2932</t>
  </si>
  <si>
    <t>马国柱</t>
  </si>
  <si>
    <t>130****2070</t>
  </si>
  <si>
    <t>502511********3178</t>
  </si>
  <si>
    <t>杨春霞</t>
  </si>
  <si>
    <t>502511********3962</t>
  </si>
  <si>
    <t>李中臣</t>
  </si>
  <si>
    <t>138****9714</t>
  </si>
  <si>
    <t>502511********4108</t>
  </si>
  <si>
    <t>李德友</t>
  </si>
  <si>
    <t>621026********35508</t>
  </si>
  <si>
    <t>马国喜</t>
  </si>
  <si>
    <t>131****5890</t>
  </si>
  <si>
    <t>502511********2188</t>
  </si>
  <si>
    <t>合计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</si>
  <si>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铁岭县阿吉镇石砬子村王长顺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</si>
  <si>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王长顺</t>
  </si>
  <si>
    <t>188****9963</t>
  </si>
  <si>
    <t>621449********00423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</si>
  <si>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铁岭县阿吉镇石砬子村屈长军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</si>
  <si>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屈长军</t>
  </si>
  <si>
    <t>152****7652</t>
  </si>
  <si>
    <t>621026********30673</t>
  </si>
  <si>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</si>
  <si>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铁岭县阿吉镇石砬子村民委员会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水稻保险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水稻  </t>
    </r>
    <r>
      <rPr>
        <sz val="10"/>
        <rFont val="宋体"/>
        <charset val="134"/>
      </rPr>
      <t>所在村名：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石砬子村</t>
    </r>
    <r>
      <rPr>
        <u/>
        <sz val="10"/>
        <rFont val="宋体"/>
        <charset val="134"/>
      </rPr>
      <t xml:space="preserve">   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</si>
  <si>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铁岭县阿吉镇石砬子村杨玉华等151户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52.89 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</si>
  <si>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铁岭县阿吉镇石砬子村罗天林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52.89  </t>
    </r>
    <r>
      <rPr>
        <sz val="10"/>
        <rFont val="宋体"/>
        <charset val="134"/>
      </rPr>
      <t xml:space="preserve"> 元      No.</t>
    </r>
  </si>
  <si>
    <t>211221*******0311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</si>
</sst>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Arial"/>
      <charset val="134"/>
    </font>
    <font>
      <sz val="8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5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6" borderId="28" applyNumberFormat="0" applyAlignment="0" applyProtection="0">
      <alignment vertical="center"/>
    </xf>
    <xf numFmtId="0" fontId="23" fillId="6" borderId="27" applyNumberFormat="0" applyAlignment="0" applyProtection="0">
      <alignment vertical="center"/>
    </xf>
    <xf numFmtId="0" fontId="24" fillId="7" borderId="29" applyNumberFormat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 applyProtection="0"/>
    <xf numFmtId="0" fontId="33" fillId="0" borderId="0" applyProtection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</cellStyleXfs>
  <cellXfs count="12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176" fontId="2" fillId="2" borderId="0" xfId="0" applyNumberFormat="1" applyFont="1" applyFill="1"/>
    <xf numFmtId="177" fontId="2" fillId="0" borderId="0" xfId="0" applyNumberFormat="1" applyFont="1" applyFill="1"/>
    <xf numFmtId="9" fontId="2" fillId="0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76" fontId="4" fillId="0" borderId="5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177" fontId="5" fillId="0" borderId="7" xfId="0" applyNumberFormat="1" applyFont="1" applyFill="1" applyBorder="1" applyAlignment="1">
      <alignment horizontal="center" vertical="center"/>
    </xf>
    <xf numFmtId="177" fontId="8" fillId="0" borderId="7" xfId="58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/>
    <xf numFmtId="177" fontId="5" fillId="0" borderId="7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left" vertical="center"/>
    </xf>
    <xf numFmtId="177" fontId="4" fillId="0" borderId="5" xfId="0" applyNumberFormat="1" applyFont="1" applyFill="1" applyBorder="1" applyAlignment="1">
      <alignment horizontal="left" vertical="center"/>
    </xf>
    <xf numFmtId="178" fontId="4" fillId="0" borderId="5" xfId="0" applyNumberFormat="1" applyFont="1" applyBorder="1" applyAlignment="1">
      <alignment horizontal="left" vertical="center"/>
    </xf>
    <xf numFmtId="9" fontId="4" fillId="0" borderId="5" xfId="0" applyNumberFormat="1" applyFont="1" applyBorder="1" applyAlignment="1">
      <alignment horizontal="left" vertical="center"/>
    </xf>
    <xf numFmtId="9" fontId="3" fillId="0" borderId="0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178" fontId="3" fillId="2" borderId="0" xfId="0" applyNumberFormat="1" applyFont="1" applyFill="1" applyBorder="1" applyAlignment="1">
      <alignment horizontal="left" vertical="center"/>
    </xf>
    <xf numFmtId="9" fontId="3" fillId="2" borderId="0" xfId="0" applyNumberFormat="1" applyFont="1" applyFill="1" applyBorder="1" applyAlignment="1">
      <alignment horizontal="left" vertical="center"/>
    </xf>
    <xf numFmtId="177" fontId="5" fillId="0" borderId="7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/>
    </xf>
    <xf numFmtId="0" fontId="5" fillId="0" borderId="7" xfId="58" applyFont="1" applyFill="1" applyBorder="1" applyAlignment="1">
      <alignment horizontal="left" vertical="center" wrapText="1"/>
    </xf>
    <xf numFmtId="49" fontId="8" fillId="0" borderId="7" xfId="58" applyNumberFormat="1" applyFont="1" applyFill="1" applyBorder="1" applyAlignment="1">
      <alignment horizontal="center"/>
    </xf>
    <xf numFmtId="0" fontId="8" fillId="0" borderId="7" xfId="0" applyFont="1" applyFill="1" applyBorder="1"/>
    <xf numFmtId="177" fontId="5" fillId="0" borderId="8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77" fontId="3" fillId="2" borderId="0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7" xfId="0" applyFont="1" applyBorder="1" applyAlignment="1">
      <alignment horizontal="center" vertical="center"/>
    </xf>
    <xf numFmtId="177" fontId="8" fillId="3" borderId="7" xfId="58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/>
    </xf>
    <xf numFmtId="177" fontId="8" fillId="0" borderId="7" xfId="58" applyNumberFormat="1" applyFont="1" applyFill="1" applyBorder="1" applyAlignment="1">
      <alignment horizontal="center" vertical="center"/>
    </xf>
    <xf numFmtId="177" fontId="8" fillId="0" borderId="7" xfId="58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vertical="center"/>
    </xf>
    <xf numFmtId="2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/>
    </xf>
    <xf numFmtId="177" fontId="5" fillId="0" borderId="12" xfId="0" applyNumberFormat="1" applyFont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0" fontId="5" fillId="0" borderId="12" xfId="58" applyFont="1" applyFill="1" applyBorder="1" applyAlignment="1">
      <alignment horizontal="left" vertical="center" wrapText="1"/>
    </xf>
    <xf numFmtId="49" fontId="8" fillId="0" borderId="12" xfId="58" applyNumberFormat="1" applyFont="1" applyFill="1" applyBorder="1" applyAlignment="1">
      <alignment horizontal="center"/>
    </xf>
    <xf numFmtId="0" fontId="8" fillId="0" borderId="12" xfId="0" applyFont="1" applyFill="1" applyBorder="1"/>
    <xf numFmtId="0" fontId="12" fillId="0" borderId="2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177" fontId="8" fillId="0" borderId="14" xfId="58" applyNumberFormat="1" applyFont="1" applyFill="1" applyBorder="1" applyAlignment="1">
      <alignment horizontal="center" vertical="center" wrapText="1"/>
    </xf>
    <xf numFmtId="176" fontId="8" fillId="2" borderId="7" xfId="0" applyNumberFormat="1" applyFont="1" applyFill="1" applyBorder="1"/>
    <xf numFmtId="177" fontId="10" fillId="0" borderId="7" xfId="0" applyNumberFormat="1" applyFont="1" applyFill="1" applyBorder="1" applyAlignment="1">
      <alignment horizontal="center" vertical="center" wrapText="1"/>
    </xf>
    <xf numFmtId="49" fontId="8" fillId="0" borderId="15" xfId="58" applyNumberFormat="1" applyFont="1" applyFill="1" applyBorder="1" applyAlignment="1">
      <alignment horizontal="center"/>
    </xf>
    <xf numFmtId="9" fontId="2" fillId="0" borderId="7" xfId="0" applyNumberFormat="1" applyFont="1" applyFill="1" applyBorder="1"/>
    <xf numFmtId="0" fontId="10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/>
    </xf>
    <xf numFmtId="177" fontId="8" fillId="3" borderId="14" xfId="58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77" fontId="6" fillId="0" borderId="12" xfId="0" applyNumberFormat="1" applyFont="1" applyFill="1" applyBorder="1" applyAlignment="1">
      <alignment horizontal="center" vertical="center" wrapText="1"/>
    </xf>
    <xf numFmtId="9" fontId="6" fillId="0" borderId="12" xfId="0" applyNumberFormat="1" applyFont="1" applyFill="1" applyBorder="1" applyAlignment="1">
      <alignment horizontal="center" vertical="center" wrapText="1"/>
    </xf>
    <xf numFmtId="177" fontId="5" fillId="0" borderId="22" xfId="0" applyNumberFormat="1" applyFont="1" applyBorder="1" applyAlignment="1">
      <alignment horizontal="center" vertical="center"/>
    </xf>
    <xf numFmtId="49" fontId="8" fillId="0" borderId="23" xfId="58" applyNumberFormat="1" applyFont="1" applyFill="1" applyBorder="1" applyAlignment="1">
      <alignment horizontal="center"/>
    </xf>
    <xf numFmtId="2" fontId="5" fillId="0" borderId="12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354965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354965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354965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98425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98425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85"/>
  <sheetViews>
    <sheetView workbookViewId="0">
      <selection activeCell="F7" sqref="F$1:F$1048576"/>
    </sheetView>
  </sheetViews>
  <sheetFormatPr defaultColWidth="9" defaultRowHeight="13.5"/>
  <cols>
    <col min="1" max="1" width="4.78333333333333" style="5" customWidth="1"/>
    <col min="2" max="2" width="5.975" style="6" customWidth="1"/>
    <col min="3" max="3" width="7.38333333333333" style="5" customWidth="1"/>
    <col min="4" max="4" width="14.8833333333333" style="5" customWidth="1"/>
    <col min="5" max="5" width="10.1" style="7" customWidth="1"/>
    <col min="6" max="6" width="5.64166666666667" style="7" customWidth="1"/>
    <col min="7" max="7" width="6.625" style="8" customWidth="1"/>
    <col min="8" max="8" width="6.85" style="8" customWidth="1"/>
    <col min="9" max="9" width="7.81666666666667" style="7" customWidth="1"/>
    <col min="10" max="10" width="7.81666666666667" style="9" customWidth="1"/>
    <col min="11" max="11" width="4.55833333333333" style="10" customWidth="1"/>
    <col min="12" max="12" width="8.04166666666667" style="9" customWidth="1"/>
    <col min="13" max="13" width="7.5" style="9" customWidth="1"/>
    <col min="14" max="14" width="13.5833333333333" style="7" customWidth="1"/>
    <col min="15" max="15" width="19.9916666666667" style="7" customWidth="1"/>
    <col min="16" max="16" width="8.625" style="7" customWidth="1"/>
    <col min="17" max="17" width="7.625" style="7" customWidth="1"/>
    <col min="18" max="16384" width="9" style="4"/>
  </cols>
  <sheetData>
    <row r="1" s="1" customFormat="1" ht="23.25" customHeight="1" spans="1:21">
      <c r="A1" s="11"/>
      <c r="B1" s="12"/>
      <c r="C1" s="12"/>
      <c r="D1" s="12"/>
      <c r="E1" s="11"/>
      <c r="F1" s="11"/>
      <c r="G1" s="13"/>
      <c r="H1" s="13"/>
      <c r="I1" s="12"/>
      <c r="J1" s="12"/>
      <c r="K1" s="39"/>
      <c r="L1" s="12"/>
      <c r="M1" s="12"/>
      <c r="N1" s="41"/>
      <c r="O1" s="42"/>
      <c r="P1" s="41"/>
      <c r="Q1" s="41"/>
      <c r="R1" s="66"/>
      <c r="S1" s="11"/>
      <c r="T1" s="11"/>
      <c r="U1" s="67"/>
    </row>
    <row r="2" s="1" customFormat="1" ht="22.5" customHeight="1" spans="1:21">
      <c r="A2" s="94" t="s">
        <v>0</v>
      </c>
      <c r="B2" s="15"/>
      <c r="C2" s="15"/>
      <c r="D2" s="15"/>
      <c r="E2" s="16"/>
      <c r="F2" s="16"/>
      <c r="G2" s="17"/>
      <c r="H2" s="17"/>
      <c r="I2" s="15"/>
      <c r="J2" s="15"/>
      <c r="K2" s="43"/>
      <c r="L2" s="15"/>
      <c r="M2" s="15"/>
      <c r="N2" s="45"/>
      <c r="O2" s="46"/>
      <c r="P2" s="45"/>
      <c r="Q2" s="45"/>
      <c r="R2" s="68"/>
      <c r="S2" s="16"/>
      <c r="T2" s="16"/>
      <c r="U2" s="69"/>
    </row>
    <row r="3" s="1" customFormat="1" ht="24.75" customHeight="1" spans="1:21">
      <c r="A3" s="18" t="s">
        <v>1</v>
      </c>
      <c r="B3" s="19"/>
      <c r="C3" s="19"/>
      <c r="D3" s="19"/>
      <c r="E3" s="20"/>
      <c r="F3" s="20"/>
      <c r="G3" s="21"/>
      <c r="H3" s="21"/>
      <c r="I3" s="19"/>
      <c r="J3" s="19"/>
      <c r="K3" s="47"/>
      <c r="L3" s="19"/>
      <c r="M3" s="19"/>
      <c r="N3" s="49"/>
      <c r="O3" s="50"/>
      <c r="P3" s="49"/>
      <c r="Q3" s="49"/>
      <c r="R3" s="70"/>
      <c r="S3" s="20"/>
      <c r="T3" s="20"/>
      <c r="U3" s="71"/>
    </row>
    <row r="4" s="2" customFormat="1" ht="24.75" customHeight="1" spans="1:21">
      <c r="A4" s="22" t="s">
        <v>2</v>
      </c>
      <c r="B4" s="23"/>
      <c r="C4" s="23"/>
      <c r="D4" s="23"/>
      <c r="E4" s="24"/>
      <c r="F4" s="24"/>
      <c r="G4" s="25"/>
      <c r="H4" s="25"/>
      <c r="I4" s="23"/>
      <c r="J4" s="23"/>
      <c r="K4" s="51"/>
      <c r="L4" s="23"/>
      <c r="M4" s="23"/>
      <c r="N4" s="53"/>
      <c r="O4" s="54"/>
      <c r="P4" s="53"/>
      <c r="Q4" s="53"/>
      <c r="R4" s="72"/>
      <c r="S4" s="24"/>
      <c r="T4" s="24"/>
      <c r="U4" s="24"/>
    </row>
    <row r="5" s="2" customFormat="1" ht="25.5" customHeight="1" spans="1:21">
      <c r="A5" s="22" t="s">
        <v>3</v>
      </c>
      <c r="B5" s="23"/>
      <c r="C5" s="23"/>
      <c r="D5" s="23"/>
      <c r="E5" s="24"/>
      <c r="F5" s="24"/>
      <c r="G5" s="25"/>
      <c r="H5" s="25"/>
      <c r="I5" s="23"/>
      <c r="J5" s="23"/>
      <c r="K5" s="51"/>
      <c r="L5" s="23"/>
      <c r="M5" s="23"/>
      <c r="N5" s="53"/>
      <c r="O5" s="54"/>
      <c r="P5" s="53"/>
      <c r="Q5" s="53"/>
      <c r="R5" s="72"/>
      <c r="S5" s="24"/>
      <c r="T5" s="24"/>
      <c r="U5" s="24"/>
    </row>
    <row r="6" s="3" customFormat="1" ht="24.75" customHeight="1" spans="1:17">
      <c r="A6" s="95" t="s">
        <v>4</v>
      </c>
      <c r="B6" s="95" t="s">
        <v>5</v>
      </c>
      <c r="C6" s="26" t="s">
        <v>6</v>
      </c>
      <c r="D6" s="95" t="s">
        <v>7</v>
      </c>
      <c r="E6" s="95" t="s">
        <v>8</v>
      </c>
      <c r="F6" s="95" t="s">
        <v>9</v>
      </c>
      <c r="G6" s="96" t="s">
        <v>10</v>
      </c>
      <c r="H6" s="96" t="s">
        <v>11</v>
      </c>
      <c r="I6" s="95" t="s">
        <v>12</v>
      </c>
      <c r="J6" s="100" t="s">
        <v>13</v>
      </c>
      <c r="K6" s="56" t="s">
        <v>14</v>
      </c>
      <c r="L6" s="57" t="s">
        <v>15</v>
      </c>
      <c r="M6" s="100" t="s">
        <v>16</v>
      </c>
      <c r="N6" s="95" t="s">
        <v>17</v>
      </c>
      <c r="O6" s="95" t="s">
        <v>18</v>
      </c>
      <c r="P6" s="95" t="s">
        <v>19</v>
      </c>
      <c r="Q6" s="103" t="s">
        <v>20</v>
      </c>
    </row>
    <row r="7" s="74" customFormat="1" ht="16" customHeight="1" spans="1:17">
      <c r="A7" s="28">
        <f>ROW()-6</f>
        <v>1</v>
      </c>
      <c r="B7" s="97" t="s">
        <v>21</v>
      </c>
      <c r="C7" s="77" t="s">
        <v>22</v>
      </c>
      <c r="D7" s="31" t="s">
        <v>23</v>
      </c>
      <c r="E7" s="104" t="s">
        <v>24</v>
      </c>
      <c r="F7" s="77" t="s">
        <v>25</v>
      </c>
      <c r="G7" s="38">
        <v>13.26</v>
      </c>
      <c r="H7" s="105">
        <v>13.26</v>
      </c>
      <c r="I7" s="58">
        <f t="shared" ref="I7:I21" si="0">G7*1120</f>
        <v>14851.2</v>
      </c>
      <c r="J7" s="59">
        <f t="shared" ref="J7:J21" si="1">G7*68.32</f>
        <v>905.9232</v>
      </c>
      <c r="K7" s="60">
        <v>0.8</v>
      </c>
      <c r="L7" s="59">
        <f t="shared" ref="L7:L21" si="2">J7*K7</f>
        <v>724.73856</v>
      </c>
      <c r="M7" s="65">
        <f t="shared" ref="M7:M21" si="3">G7*13.664</f>
        <v>181.18464</v>
      </c>
      <c r="N7" s="111" t="s">
        <v>26</v>
      </c>
      <c r="O7" s="101" t="s">
        <v>27</v>
      </c>
      <c r="P7" s="26"/>
      <c r="Q7" s="82"/>
    </row>
    <row r="8" s="74" customFormat="1" ht="16" customHeight="1" spans="1:17">
      <c r="A8" s="28">
        <f t="shared" ref="A8:A25" si="4">ROW()-6</f>
        <v>2</v>
      </c>
      <c r="B8" s="97" t="s">
        <v>28</v>
      </c>
      <c r="C8" s="77" t="s">
        <v>22</v>
      </c>
      <c r="D8" s="31" t="s">
        <v>29</v>
      </c>
      <c r="E8" s="104" t="s">
        <v>30</v>
      </c>
      <c r="F8" s="77" t="s">
        <v>25</v>
      </c>
      <c r="G8" s="38">
        <v>12.4</v>
      </c>
      <c r="H8" s="105">
        <v>12.4</v>
      </c>
      <c r="I8" s="58">
        <f t="shared" si="0"/>
        <v>13888</v>
      </c>
      <c r="J8" s="59">
        <f t="shared" si="1"/>
        <v>847.168</v>
      </c>
      <c r="K8" s="60">
        <v>0.8</v>
      </c>
      <c r="L8" s="59">
        <f t="shared" si="2"/>
        <v>677.7344</v>
      </c>
      <c r="M8" s="65">
        <f t="shared" si="3"/>
        <v>169.4336</v>
      </c>
      <c r="N8" s="91" t="s">
        <v>31</v>
      </c>
      <c r="O8" s="101" t="s">
        <v>27</v>
      </c>
      <c r="P8" s="26"/>
      <c r="Q8" s="82"/>
    </row>
    <row r="9" s="74" customFormat="1" ht="16" customHeight="1" spans="1:17">
      <c r="A9" s="28">
        <f t="shared" si="4"/>
        <v>3</v>
      </c>
      <c r="B9" s="106" t="s">
        <v>32</v>
      </c>
      <c r="C9" s="77" t="s">
        <v>22</v>
      </c>
      <c r="D9" s="87" t="s">
        <v>33</v>
      </c>
      <c r="E9" s="107" t="s">
        <v>34</v>
      </c>
      <c r="F9" s="77" t="s">
        <v>25</v>
      </c>
      <c r="G9" s="38">
        <v>12.38</v>
      </c>
      <c r="H9" s="105">
        <v>12.38</v>
      </c>
      <c r="I9" s="58">
        <f t="shared" si="0"/>
        <v>13865.6</v>
      </c>
      <c r="J9" s="59">
        <f t="shared" si="1"/>
        <v>845.8016</v>
      </c>
      <c r="K9" s="60">
        <v>0.8</v>
      </c>
      <c r="L9" s="59">
        <f t="shared" si="2"/>
        <v>676.64128</v>
      </c>
      <c r="M9" s="65">
        <f t="shared" si="3"/>
        <v>169.16032</v>
      </c>
      <c r="N9" s="91" t="s">
        <v>35</v>
      </c>
      <c r="O9" s="101" t="s">
        <v>27</v>
      </c>
      <c r="P9" s="26"/>
      <c r="Q9" s="82"/>
    </row>
    <row r="10" s="75" customFormat="1" ht="16" customHeight="1" spans="1:17">
      <c r="A10" s="28">
        <f t="shared" si="4"/>
        <v>4</v>
      </c>
      <c r="B10" s="108" t="s">
        <v>36</v>
      </c>
      <c r="C10" s="77" t="s">
        <v>22</v>
      </c>
      <c r="D10" s="109" t="s">
        <v>37</v>
      </c>
      <c r="E10" s="110" t="s">
        <v>38</v>
      </c>
      <c r="F10" s="77" t="s">
        <v>25</v>
      </c>
      <c r="G10" s="38">
        <v>3.5</v>
      </c>
      <c r="H10" s="105">
        <v>3.5</v>
      </c>
      <c r="I10" s="58">
        <f t="shared" si="0"/>
        <v>3920</v>
      </c>
      <c r="J10" s="59">
        <f t="shared" si="1"/>
        <v>239.12</v>
      </c>
      <c r="K10" s="60">
        <v>0.8</v>
      </c>
      <c r="L10" s="59">
        <f t="shared" si="2"/>
        <v>191.296</v>
      </c>
      <c r="M10" s="65">
        <f t="shared" si="3"/>
        <v>47.824</v>
      </c>
      <c r="N10" s="91" t="s">
        <v>39</v>
      </c>
      <c r="O10" s="101" t="s">
        <v>27</v>
      </c>
      <c r="P10" s="26"/>
      <c r="Q10" s="82"/>
    </row>
    <row r="11" s="74" customFormat="1" ht="16" customHeight="1" spans="1:17">
      <c r="A11" s="28">
        <f t="shared" si="4"/>
        <v>5</v>
      </c>
      <c r="B11" s="97" t="s">
        <v>40</v>
      </c>
      <c r="C11" s="77" t="s">
        <v>22</v>
      </c>
      <c r="D11" s="31" t="s">
        <v>41</v>
      </c>
      <c r="E11" s="104" t="s">
        <v>42</v>
      </c>
      <c r="F11" s="77" t="s">
        <v>25</v>
      </c>
      <c r="G11" s="38">
        <v>12.4</v>
      </c>
      <c r="H11" s="105">
        <v>12.4</v>
      </c>
      <c r="I11" s="58">
        <f t="shared" si="0"/>
        <v>13888</v>
      </c>
      <c r="J11" s="59">
        <f t="shared" si="1"/>
        <v>847.168</v>
      </c>
      <c r="K11" s="60">
        <v>0.8</v>
      </c>
      <c r="L11" s="59">
        <f t="shared" si="2"/>
        <v>677.7344</v>
      </c>
      <c r="M11" s="65">
        <f t="shared" si="3"/>
        <v>169.4336</v>
      </c>
      <c r="N11" s="91" t="s">
        <v>43</v>
      </c>
      <c r="O11" s="101" t="s">
        <v>27</v>
      </c>
      <c r="P11" s="26"/>
      <c r="Q11" s="82"/>
    </row>
    <row r="12" s="74" customFormat="1" ht="16" customHeight="1" spans="1:17">
      <c r="A12" s="28">
        <f t="shared" si="4"/>
        <v>6</v>
      </c>
      <c r="B12" s="97" t="s">
        <v>44</v>
      </c>
      <c r="C12" s="77" t="s">
        <v>22</v>
      </c>
      <c r="D12" s="31" t="s">
        <v>45</v>
      </c>
      <c r="E12" s="104" t="s">
        <v>46</v>
      </c>
      <c r="F12" s="77" t="s">
        <v>25</v>
      </c>
      <c r="G12" s="38">
        <v>22.89</v>
      </c>
      <c r="H12" s="105">
        <v>22.89</v>
      </c>
      <c r="I12" s="58">
        <f t="shared" si="0"/>
        <v>25636.8</v>
      </c>
      <c r="J12" s="59">
        <f t="shared" si="1"/>
        <v>1563.8448</v>
      </c>
      <c r="K12" s="60">
        <v>0.8</v>
      </c>
      <c r="L12" s="59">
        <f t="shared" si="2"/>
        <v>1251.07584</v>
      </c>
      <c r="M12" s="65">
        <f t="shared" si="3"/>
        <v>312.76896</v>
      </c>
      <c r="N12" s="91" t="s">
        <v>47</v>
      </c>
      <c r="O12" s="101" t="s">
        <v>27</v>
      </c>
      <c r="P12" s="26"/>
      <c r="Q12" s="82"/>
    </row>
    <row r="13" s="74" customFormat="1" ht="16" customHeight="1" spans="1:17">
      <c r="A13" s="28">
        <f t="shared" si="4"/>
        <v>7</v>
      </c>
      <c r="B13" s="97" t="s">
        <v>48</v>
      </c>
      <c r="C13" s="77" t="s">
        <v>22</v>
      </c>
      <c r="D13" s="31" t="s">
        <v>49</v>
      </c>
      <c r="E13" s="104" t="s">
        <v>50</v>
      </c>
      <c r="F13" s="77" t="s">
        <v>25</v>
      </c>
      <c r="G13" s="38">
        <v>24.8</v>
      </c>
      <c r="H13" s="105">
        <v>24.8</v>
      </c>
      <c r="I13" s="58">
        <f t="shared" si="0"/>
        <v>27776</v>
      </c>
      <c r="J13" s="59">
        <f t="shared" si="1"/>
        <v>1694.336</v>
      </c>
      <c r="K13" s="60">
        <v>0.8</v>
      </c>
      <c r="L13" s="59">
        <f t="shared" si="2"/>
        <v>1355.4688</v>
      </c>
      <c r="M13" s="65">
        <f t="shared" si="3"/>
        <v>338.8672</v>
      </c>
      <c r="N13" s="91" t="s">
        <v>51</v>
      </c>
      <c r="O13" s="101" t="s">
        <v>27</v>
      </c>
      <c r="P13" s="26"/>
      <c r="Q13" s="82"/>
    </row>
    <row r="14" s="74" customFormat="1" ht="16" customHeight="1" spans="1:17">
      <c r="A14" s="28">
        <f t="shared" si="4"/>
        <v>8</v>
      </c>
      <c r="B14" s="97" t="s">
        <v>52</v>
      </c>
      <c r="C14" s="77" t="s">
        <v>22</v>
      </c>
      <c r="D14" s="31" t="s">
        <v>53</v>
      </c>
      <c r="E14" s="104" t="s">
        <v>54</v>
      </c>
      <c r="F14" s="77" t="s">
        <v>25</v>
      </c>
      <c r="G14" s="38">
        <v>6.2</v>
      </c>
      <c r="H14" s="105">
        <v>6.2</v>
      </c>
      <c r="I14" s="58">
        <f t="shared" si="0"/>
        <v>6944</v>
      </c>
      <c r="J14" s="59">
        <f t="shared" si="1"/>
        <v>423.584</v>
      </c>
      <c r="K14" s="60">
        <v>0.8</v>
      </c>
      <c r="L14" s="59">
        <f t="shared" si="2"/>
        <v>338.8672</v>
      </c>
      <c r="M14" s="65">
        <f t="shared" si="3"/>
        <v>84.7168</v>
      </c>
      <c r="N14" s="91" t="s">
        <v>55</v>
      </c>
      <c r="O14" s="101" t="s">
        <v>27</v>
      </c>
      <c r="P14" s="26"/>
      <c r="Q14" s="82"/>
    </row>
    <row r="15" s="74" customFormat="1" ht="16" customHeight="1" spans="1:17">
      <c r="A15" s="28">
        <f t="shared" si="4"/>
        <v>9</v>
      </c>
      <c r="B15" s="97" t="s">
        <v>56</v>
      </c>
      <c r="C15" s="77" t="s">
        <v>22</v>
      </c>
      <c r="D15" s="31" t="s">
        <v>57</v>
      </c>
      <c r="E15" s="104" t="s">
        <v>54</v>
      </c>
      <c r="F15" s="77" t="s">
        <v>25</v>
      </c>
      <c r="G15" s="38">
        <v>9.3</v>
      </c>
      <c r="H15" s="105">
        <v>9.3</v>
      </c>
      <c r="I15" s="58">
        <f t="shared" si="0"/>
        <v>10416</v>
      </c>
      <c r="J15" s="59">
        <f t="shared" si="1"/>
        <v>635.376</v>
      </c>
      <c r="K15" s="60">
        <v>0.8</v>
      </c>
      <c r="L15" s="59">
        <f t="shared" si="2"/>
        <v>508.3008</v>
      </c>
      <c r="M15" s="65">
        <f t="shared" si="3"/>
        <v>127.0752</v>
      </c>
      <c r="N15" s="91" t="s">
        <v>58</v>
      </c>
      <c r="O15" s="101" t="s">
        <v>27</v>
      </c>
      <c r="P15" s="26"/>
      <c r="Q15" s="82"/>
    </row>
    <row r="16" s="74" customFormat="1" ht="16" customHeight="1" spans="1:17">
      <c r="A16" s="28">
        <f t="shared" si="4"/>
        <v>10</v>
      </c>
      <c r="B16" s="97" t="s">
        <v>59</v>
      </c>
      <c r="C16" s="77" t="s">
        <v>22</v>
      </c>
      <c r="D16" s="31" t="s">
        <v>60</v>
      </c>
      <c r="E16" s="104" t="s">
        <v>61</v>
      </c>
      <c r="F16" s="77" t="s">
        <v>25</v>
      </c>
      <c r="G16" s="38">
        <v>12.4</v>
      </c>
      <c r="H16" s="105">
        <v>12.4</v>
      </c>
      <c r="I16" s="58">
        <f t="shared" si="0"/>
        <v>13888</v>
      </c>
      <c r="J16" s="59">
        <f t="shared" si="1"/>
        <v>847.168</v>
      </c>
      <c r="K16" s="60">
        <v>0.8</v>
      </c>
      <c r="L16" s="59">
        <f t="shared" si="2"/>
        <v>677.7344</v>
      </c>
      <c r="M16" s="65">
        <f t="shared" si="3"/>
        <v>169.4336</v>
      </c>
      <c r="N16" s="91" t="s">
        <v>62</v>
      </c>
      <c r="O16" s="101" t="s">
        <v>27</v>
      </c>
      <c r="P16" s="112"/>
      <c r="Q16" s="82"/>
    </row>
    <row r="17" s="74" customFormat="1" ht="16" customHeight="1" spans="1:17">
      <c r="A17" s="28">
        <f t="shared" si="4"/>
        <v>11</v>
      </c>
      <c r="B17" s="97" t="s">
        <v>63</v>
      </c>
      <c r="C17" s="77" t="s">
        <v>22</v>
      </c>
      <c r="D17" s="31" t="s">
        <v>64</v>
      </c>
      <c r="E17" s="104" t="s">
        <v>65</v>
      </c>
      <c r="F17" s="77" t="s">
        <v>25</v>
      </c>
      <c r="G17" s="38">
        <v>6.2</v>
      </c>
      <c r="H17" s="105">
        <v>6.2</v>
      </c>
      <c r="I17" s="58">
        <f t="shared" si="0"/>
        <v>6944</v>
      </c>
      <c r="J17" s="59">
        <f t="shared" si="1"/>
        <v>423.584</v>
      </c>
      <c r="K17" s="60">
        <v>0.8</v>
      </c>
      <c r="L17" s="59">
        <f t="shared" si="2"/>
        <v>338.8672</v>
      </c>
      <c r="M17" s="65">
        <f t="shared" si="3"/>
        <v>84.7168</v>
      </c>
      <c r="N17" s="91" t="s">
        <v>66</v>
      </c>
      <c r="O17" s="101" t="s">
        <v>27</v>
      </c>
      <c r="P17" s="26"/>
      <c r="Q17" s="82"/>
    </row>
    <row r="18" s="74" customFormat="1" ht="16" customHeight="1" spans="1:17">
      <c r="A18" s="28">
        <f t="shared" si="4"/>
        <v>12</v>
      </c>
      <c r="B18" s="97" t="s">
        <v>67</v>
      </c>
      <c r="C18" s="77" t="s">
        <v>22</v>
      </c>
      <c r="D18" s="31" t="s">
        <v>68</v>
      </c>
      <c r="E18" s="104" t="s">
        <v>65</v>
      </c>
      <c r="F18" s="77" t="s">
        <v>25</v>
      </c>
      <c r="G18" s="38">
        <v>12.4</v>
      </c>
      <c r="H18" s="105">
        <v>12.4</v>
      </c>
      <c r="I18" s="58">
        <f t="shared" si="0"/>
        <v>13888</v>
      </c>
      <c r="J18" s="59">
        <f t="shared" si="1"/>
        <v>847.168</v>
      </c>
      <c r="K18" s="60">
        <v>0.8</v>
      </c>
      <c r="L18" s="59">
        <f t="shared" si="2"/>
        <v>677.7344</v>
      </c>
      <c r="M18" s="65">
        <f t="shared" si="3"/>
        <v>169.4336</v>
      </c>
      <c r="N18" s="91" t="s">
        <v>69</v>
      </c>
      <c r="O18" s="101" t="s">
        <v>27</v>
      </c>
      <c r="P18" s="26"/>
      <c r="Q18" s="82"/>
    </row>
    <row r="19" s="74" customFormat="1" ht="16" customHeight="1" spans="1:17">
      <c r="A19" s="28">
        <f t="shared" si="4"/>
        <v>13</v>
      </c>
      <c r="B19" s="97" t="s">
        <v>70</v>
      </c>
      <c r="C19" s="77" t="s">
        <v>22</v>
      </c>
      <c r="D19" s="87" t="s">
        <v>71</v>
      </c>
      <c r="E19" s="107" t="s">
        <v>72</v>
      </c>
      <c r="F19" s="77" t="s">
        <v>25</v>
      </c>
      <c r="G19" s="38">
        <v>1.2</v>
      </c>
      <c r="H19" s="105">
        <v>1.2</v>
      </c>
      <c r="I19" s="58">
        <f t="shared" si="0"/>
        <v>1344</v>
      </c>
      <c r="J19" s="59">
        <f t="shared" si="1"/>
        <v>81.984</v>
      </c>
      <c r="K19" s="60">
        <v>0.8</v>
      </c>
      <c r="L19" s="59">
        <f t="shared" si="2"/>
        <v>65.5872</v>
      </c>
      <c r="M19" s="65">
        <f t="shared" si="3"/>
        <v>16.3968</v>
      </c>
      <c r="N19" s="91" t="s">
        <v>73</v>
      </c>
      <c r="O19" s="101" t="s">
        <v>27</v>
      </c>
      <c r="P19" s="113"/>
      <c r="Q19" s="82"/>
    </row>
    <row r="20" s="74" customFormat="1" ht="16" customHeight="1" spans="1:17">
      <c r="A20" s="28">
        <f t="shared" si="4"/>
        <v>14</v>
      </c>
      <c r="B20" s="97" t="s">
        <v>74</v>
      </c>
      <c r="C20" s="77" t="s">
        <v>22</v>
      </c>
      <c r="D20" s="31" t="s">
        <v>49</v>
      </c>
      <c r="E20" s="32" t="s">
        <v>75</v>
      </c>
      <c r="F20" s="77" t="s">
        <v>25</v>
      </c>
      <c r="G20" s="38">
        <v>3.26</v>
      </c>
      <c r="H20" s="105">
        <v>3.26</v>
      </c>
      <c r="I20" s="58">
        <f t="shared" si="0"/>
        <v>3651.2</v>
      </c>
      <c r="J20" s="59">
        <f t="shared" si="1"/>
        <v>222.7232</v>
      </c>
      <c r="K20" s="60">
        <v>0.8</v>
      </c>
      <c r="L20" s="59">
        <f t="shared" si="2"/>
        <v>178.17856</v>
      </c>
      <c r="M20" s="65">
        <f t="shared" si="3"/>
        <v>44.54464</v>
      </c>
      <c r="N20" s="91" t="s">
        <v>76</v>
      </c>
      <c r="O20" s="101" t="s">
        <v>27</v>
      </c>
      <c r="P20" s="26"/>
      <c r="Q20" s="82"/>
    </row>
    <row r="21" s="74" customFormat="1" ht="16" customHeight="1" spans="1:17">
      <c r="A21" s="28">
        <f t="shared" si="4"/>
        <v>15</v>
      </c>
      <c r="B21" s="97" t="s">
        <v>77</v>
      </c>
      <c r="C21" s="77" t="s">
        <v>22</v>
      </c>
      <c r="D21" s="31" t="s">
        <v>49</v>
      </c>
      <c r="E21" s="32" t="s">
        <v>78</v>
      </c>
      <c r="F21" s="77" t="s">
        <v>25</v>
      </c>
      <c r="G21" s="38">
        <v>10.08</v>
      </c>
      <c r="H21" s="105">
        <v>10.08</v>
      </c>
      <c r="I21" s="58">
        <f t="shared" si="0"/>
        <v>11289.6</v>
      </c>
      <c r="J21" s="59">
        <f t="shared" si="1"/>
        <v>688.6656</v>
      </c>
      <c r="K21" s="60">
        <v>0.8</v>
      </c>
      <c r="L21" s="59">
        <f t="shared" si="2"/>
        <v>550.93248</v>
      </c>
      <c r="M21" s="65">
        <f t="shared" si="3"/>
        <v>137.73312</v>
      </c>
      <c r="N21" s="91" t="s">
        <v>79</v>
      </c>
      <c r="O21" s="101" t="s">
        <v>27</v>
      </c>
      <c r="P21" s="26"/>
      <c r="Q21" s="82"/>
    </row>
    <row r="22" s="74" customFormat="1" ht="16" customHeight="1" spans="1:17">
      <c r="A22" s="28">
        <f t="shared" si="4"/>
        <v>16</v>
      </c>
      <c r="B22" s="97" t="s">
        <v>80</v>
      </c>
      <c r="C22" s="77" t="s">
        <v>22</v>
      </c>
      <c r="D22" s="31" t="s">
        <v>33</v>
      </c>
      <c r="E22" s="32" t="s">
        <v>81</v>
      </c>
      <c r="F22" s="77" t="s">
        <v>25</v>
      </c>
      <c r="G22" s="38">
        <v>6.9</v>
      </c>
      <c r="H22" s="105">
        <v>6.9</v>
      </c>
      <c r="I22" s="58">
        <f t="shared" ref="I22:I37" si="5">G22*1120</f>
        <v>7728</v>
      </c>
      <c r="J22" s="59">
        <f t="shared" ref="J22:J44" si="6">G22*68.32</f>
        <v>471.408</v>
      </c>
      <c r="K22" s="60">
        <v>0.8</v>
      </c>
      <c r="L22" s="59">
        <f t="shared" ref="L22:L37" si="7">J22*K22</f>
        <v>377.1264</v>
      </c>
      <c r="M22" s="65">
        <f t="shared" ref="M22:M37" si="8">G22*13.664</f>
        <v>94.2816</v>
      </c>
      <c r="N22" s="91" t="s">
        <v>82</v>
      </c>
      <c r="O22" s="101" t="s">
        <v>27</v>
      </c>
      <c r="P22" s="26"/>
      <c r="Q22" s="82"/>
    </row>
    <row r="23" s="74" customFormat="1" ht="16" customHeight="1" spans="1:17">
      <c r="A23" s="28">
        <f t="shared" si="4"/>
        <v>17</v>
      </c>
      <c r="B23" s="97" t="s">
        <v>83</v>
      </c>
      <c r="C23" s="77" t="s">
        <v>22</v>
      </c>
      <c r="D23" s="31" t="s">
        <v>49</v>
      </c>
      <c r="E23" s="32" t="s">
        <v>84</v>
      </c>
      <c r="F23" s="77" t="s">
        <v>25</v>
      </c>
      <c r="G23" s="38">
        <v>12.78</v>
      </c>
      <c r="H23" s="105">
        <v>12.78</v>
      </c>
      <c r="I23" s="58">
        <f t="shared" si="5"/>
        <v>14313.6</v>
      </c>
      <c r="J23" s="59">
        <f t="shared" si="6"/>
        <v>873.1296</v>
      </c>
      <c r="K23" s="60">
        <v>0.8</v>
      </c>
      <c r="L23" s="59">
        <f t="shared" si="7"/>
        <v>698.50368</v>
      </c>
      <c r="M23" s="65">
        <f t="shared" si="8"/>
        <v>174.62592</v>
      </c>
      <c r="N23" s="91" t="s">
        <v>85</v>
      </c>
      <c r="O23" s="101" t="s">
        <v>27</v>
      </c>
      <c r="P23" s="26"/>
      <c r="Q23" s="82"/>
    </row>
    <row r="24" s="74" customFormat="1" ht="16" customHeight="1" spans="1:17">
      <c r="A24" s="28">
        <f t="shared" si="4"/>
        <v>18</v>
      </c>
      <c r="B24" s="97" t="s">
        <v>86</v>
      </c>
      <c r="C24" s="77" t="s">
        <v>22</v>
      </c>
      <c r="D24" s="31" t="s">
        <v>87</v>
      </c>
      <c r="E24" s="32" t="s">
        <v>88</v>
      </c>
      <c r="F24" s="77" t="s">
        <v>25</v>
      </c>
      <c r="G24" s="38">
        <v>12.56</v>
      </c>
      <c r="H24" s="105">
        <v>12.56</v>
      </c>
      <c r="I24" s="58">
        <f t="shared" si="5"/>
        <v>14067.2</v>
      </c>
      <c r="J24" s="59">
        <f t="shared" si="6"/>
        <v>858.0992</v>
      </c>
      <c r="K24" s="60">
        <v>0.8</v>
      </c>
      <c r="L24" s="59">
        <f t="shared" si="7"/>
        <v>686.47936</v>
      </c>
      <c r="M24" s="65">
        <f t="shared" si="8"/>
        <v>171.61984</v>
      </c>
      <c r="N24" s="91" t="s">
        <v>89</v>
      </c>
      <c r="O24" s="101" t="s">
        <v>27</v>
      </c>
      <c r="P24" s="26"/>
      <c r="Q24" s="82"/>
    </row>
    <row r="25" s="74" customFormat="1" ht="16" customHeight="1" spans="1:17">
      <c r="A25" s="28">
        <f t="shared" si="4"/>
        <v>19</v>
      </c>
      <c r="B25" s="97" t="s">
        <v>90</v>
      </c>
      <c r="C25" s="77" t="s">
        <v>22</v>
      </c>
      <c r="D25" s="31" t="s">
        <v>91</v>
      </c>
      <c r="E25" s="32" t="s">
        <v>92</v>
      </c>
      <c r="F25" s="77" t="s">
        <v>25</v>
      </c>
      <c r="G25" s="38">
        <v>9.68</v>
      </c>
      <c r="H25" s="105">
        <v>9.68</v>
      </c>
      <c r="I25" s="58">
        <f t="shared" si="5"/>
        <v>10841.6</v>
      </c>
      <c r="J25" s="59">
        <f t="shared" si="6"/>
        <v>661.3376</v>
      </c>
      <c r="K25" s="60">
        <v>0.8</v>
      </c>
      <c r="L25" s="59">
        <f t="shared" si="7"/>
        <v>529.07008</v>
      </c>
      <c r="M25" s="65">
        <f t="shared" si="8"/>
        <v>132.26752</v>
      </c>
      <c r="N25" s="91" t="s">
        <v>93</v>
      </c>
      <c r="O25" s="101" t="s">
        <v>27</v>
      </c>
      <c r="P25" s="26"/>
      <c r="Q25" s="82"/>
    </row>
    <row r="26" s="74" customFormat="1" ht="16" customHeight="1" spans="1:17">
      <c r="A26" s="28">
        <f t="shared" ref="A26:A35" si="9">ROW()-6</f>
        <v>20</v>
      </c>
      <c r="B26" s="97" t="s">
        <v>94</v>
      </c>
      <c r="C26" s="77" t="s">
        <v>22</v>
      </c>
      <c r="D26" s="31" t="s">
        <v>49</v>
      </c>
      <c r="E26" s="32" t="s">
        <v>95</v>
      </c>
      <c r="F26" s="77" t="s">
        <v>25</v>
      </c>
      <c r="G26" s="38">
        <v>18.42</v>
      </c>
      <c r="H26" s="105">
        <v>18.42</v>
      </c>
      <c r="I26" s="58">
        <f t="shared" si="5"/>
        <v>20630.4</v>
      </c>
      <c r="J26" s="59">
        <f t="shared" si="6"/>
        <v>1258.4544</v>
      </c>
      <c r="K26" s="60">
        <v>0.8</v>
      </c>
      <c r="L26" s="59">
        <f t="shared" si="7"/>
        <v>1006.76352</v>
      </c>
      <c r="M26" s="65">
        <f t="shared" si="8"/>
        <v>251.69088</v>
      </c>
      <c r="N26" s="91" t="s">
        <v>96</v>
      </c>
      <c r="O26" s="101" t="s">
        <v>27</v>
      </c>
      <c r="P26" s="83"/>
      <c r="Q26" s="83"/>
    </row>
    <row r="27" s="74" customFormat="1" ht="16" customHeight="1" spans="1:17">
      <c r="A27" s="28">
        <f t="shared" si="9"/>
        <v>21</v>
      </c>
      <c r="B27" s="97" t="s">
        <v>97</v>
      </c>
      <c r="C27" s="77" t="s">
        <v>22</v>
      </c>
      <c r="D27" s="31" t="s">
        <v>98</v>
      </c>
      <c r="E27" s="32" t="s">
        <v>99</v>
      </c>
      <c r="F27" s="77" t="s">
        <v>25</v>
      </c>
      <c r="G27" s="38">
        <v>9.3</v>
      </c>
      <c r="H27" s="105">
        <v>9.3</v>
      </c>
      <c r="I27" s="58">
        <f t="shared" si="5"/>
        <v>10416</v>
      </c>
      <c r="J27" s="59">
        <f t="shared" si="6"/>
        <v>635.376</v>
      </c>
      <c r="K27" s="60">
        <v>0.8</v>
      </c>
      <c r="L27" s="59">
        <f t="shared" si="7"/>
        <v>508.3008</v>
      </c>
      <c r="M27" s="65">
        <f t="shared" si="8"/>
        <v>127.0752</v>
      </c>
      <c r="N27" s="91" t="s">
        <v>100</v>
      </c>
      <c r="O27" s="101" t="s">
        <v>27</v>
      </c>
      <c r="P27" s="83"/>
      <c r="Q27" s="83"/>
    </row>
    <row r="28" s="74" customFormat="1" ht="16" customHeight="1" spans="1:17">
      <c r="A28" s="28">
        <f t="shared" si="9"/>
        <v>22</v>
      </c>
      <c r="B28" s="97" t="s">
        <v>101</v>
      </c>
      <c r="C28" s="77" t="s">
        <v>22</v>
      </c>
      <c r="D28" s="31" t="s">
        <v>91</v>
      </c>
      <c r="E28" s="32" t="s">
        <v>102</v>
      </c>
      <c r="F28" s="77" t="s">
        <v>25</v>
      </c>
      <c r="G28" s="38">
        <v>3.5</v>
      </c>
      <c r="H28" s="105">
        <v>3.5</v>
      </c>
      <c r="I28" s="58">
        <f t="shared" si="5"/>
        <v>3920</v>
      </c>
      <c r="J28" s="59">
        <f t="shared" si="6"/>
        <v>239.12</v>
      </c>
      <c r="K28" s="60">
        <v>0.8</v>
      </c>
      <c r="L28" s="59">
        <f t="shared" si="7"/>
        <v>191.296</v>
      </c>
      <c r="M28" s="65">
        <f t="shared" si="8"/>
        <v>47.824</v>
      </c>
      <c r="N28" s="91" t="s">
        <v>103</v>
      </c>
      <c r="O28" s="101" t="s">
        <v>27</v>
      </c>
      <c r="P28" s="83"/>
      <c r="Q28" s="83"/>
    </row>
    <row r="29" s="74" customFormat="1" ht="16" customHeight="1" spans="1:17">
      <c r="A29" s="28">
        <f t="shared" si="9"/>
        <v>23</v>
      </c>
      <c r="B29" s="97" t="s">
        <v>104</v>
      </c>
      <c r="C29" s="77" t="s">
        <v>22</v>
      </c>
      <c r="D29" s="31" t="s">
        <v>91</v>
      </c>
      <c r="E29" s="32" t="s">
        <v>105</v>
      </c>
      <c r="F29" s="77" t="s">
        <v>25</v>
      </c>
      <c r="G29" s="38">
        <v>2.18</v>
      </c>
      <c r="H29" s="105">
        <v>2.18</v>
      </c>
      <c r="I29" s="58">
        <f t="shared" si="5"/>
        <v>2441.6</v>
      </c>
      <c r="J29" s="59">
        <f t="shared" si="6"/>
        <v>148.9376</v>
      </c>
      <c r="K29" s="60">
        <v>0.8</v>
      </c>
      <c r="L29" s="59">
        <f t="shared" si="7"/>
        <v>119.15008</v>
      </c>
      <c r="M29" s="65">
        <f t="shared" si="8"/>
        <v>29.78752</v>
      </c>
      <c r="N29" s="91" t="s">
        <v>106</v>
      </c>
      <c r="O29" s="101" t="s">
        <v>27</v>
      </c>
      <c r="P29" s="83"/>
      <c r="Q29" s="83"/>
    </row>
    <row r="30" s="74" customFormat="1" ht="16" customHeight="1" spans="1:17">
      <c r="A30" s="28">
        <f t="shared" si="9"/>
        <v>24</v>
      </c>
      <c r="B30" s="97" t="s">
        <v>107</v>
      </c>
      <c r="C30" s="77" t="s">
        <v>22</v>
      </c>
      <c r="D30" s="31" t="s">
        <v>71</v>
      </c>
      <c r="E30" s="32" t="s">
        <v>108</v>
      </c>
      <c r="F30" s="77" t="s">
        <v>25</v>
      </c>
      <c r="G30" s="38">
        <v>0.7</v>
      </c>
      <c r="H30" s="105">
        <v>0.7</v>
      </c>
      <c r="I30" s="58">
        <f t="shared" si="5"/>
        <v>784</v>
      </c>
      <c r="J30" s="59">
        <f t="shared" si="6"/>
        <v>47.824</v>
      </c>
      <c r="K30" s="60">
        <v>0.8</v>
      </c>
      <c r="L30" s="59">
        <f t="shared" si="7"/>
        <v>38.2592</v>
      </c>
      <c r="M30" s="65">
        <f t="shared" si="8"/>
        <v>9.5648</v>
      </c>
      <c r="N30" s="91" t="s">
        <v>109</v>
      </c>
      <c r="O30" s="101" t="s">
        <v>27</v>
      </c>
      <c r="P30" s="83"/>
      <c r="Q30" s="83"/>
    </row>
    <row r="31" s="74" customFormat="1" ht="16" customHeight="1" spans="1:17">
      <c r="A31" s="28">
        <f t="shared" si="9"/>
        <v>25</v>
      </c>
      <c r="B31" s="97" t="s">
        <v>110</v>
      </c>
      <c r="C31" s="77" t="s">
        <v>22</v>
      </c>
      <c r="D31" s="31" t="s">
        <v>111</v>
      </c>
      <c r="E31" s="32" t="s">
        <v>112</v>
      </c>
      <c r="F31" s="77" t="s">
        <v>25</v>
      </c>
      <c r="G31" s="38">
        <v>2.88</v>
      </c>
      <c r="H31" s="105">
        <v>2.88</v>
      </c>
      <c r="I31" s="58">
        <f t="shared" si="5"/>
        <v>3225.6</v>
      </c>
      <c r="J31" s="59">
        <f t="shared" si="6"/>
        <v>196.7616</v>
      </c>
      <c r="K31" s="60">
        <v>0.8</v>
      </c>
      <c r="L31" s="59">
        <f t="shared" si="7"/>
        <v>157.40928</v>
      </c>
      <c r="M31" s="65">
        <f t="shared" si="8"/>
        <v>39.35232</v>
      </c>
      <c r="N31" s="91" t="s">
        <v>113</v>
      </c>
      <c r="O31" s="101" t="s">
        <v>27</v>
      </c>
      <c r="P31" s="83"/>
      <c r="Q31" s="83"/>
    </row>
    <row r="32" s="74" customFormat="1" ht="16" customHeight="1" spans="1:17">
      <c r="A32" s="28">
        <f t="shared" si="9"/>
        <v>26</v>
      </c>
      <c r="B32" s="97" t="s">
        <v>114</v>
      </c>
      <c r="C32" s="77" t="s">
        <v>22</v>
      </c>
      <c r="D32" s="31" t="s">
        <v>91</v>
      </c>
      <c r="E32" s="32" t="s">
        <v>115</v>
      </c>
      <c r="F32" s="77" t="s">
        <v>25</v>
      </c>
      <c r="G32" s="38">
        <v>2.88</v>
      </c>
      <c r="H32" s="105">
        <v>2.88</v>
      </c>
      <c r="I32" s="58">
        <f t="shared" si="5"/>
        <v>3225.6</v>
      </c>
      <c r="J32" s="59">
        <f t="shared" si="6"/>
        <v>196.7616</v>
      </c>
      <c r="K32" s="60">
        <v>0.8</v>
      </c>
      <c r="L32" s="59">
        <f t="shared" si="7"/>
        <v>157.40928</v>
      </c>
      <c r="M32" s="65">
        <f t="shared" si="8"/>
        <v>39.35232</v>
      </c>
      <c r="N32" s="91" t="s">
        <v>116</v>
      </c>
      <c r="O32" s="101" t="s">
        <v>27</v>
      </c>
      <c r="P32" s="83"/>
      <c r="Q32" s="83"/>
    </row>
    <row r="33" s="74" customFormat="1" ht="16" customHeight="1" spans="1:17">
      <c r="A33" s="28">
        <f t="shared" si="9"/>
        <v>27</v>
      </c>
      <c r="B33" s="97" t="s">
        <v>117</v>
      </c>
      <c r="C33" s="77" t="s">
        <v>22</v>
      </c>
      <c r="D33" s="31" t="s">
        <v>33</v>
      </c>
      <c r="E33" s="32" t="s">
        <v>118</v>
      </c>
      <c r="F33" s="77" t="s">
        <v>25</v>
      </c>
      <c r="G33" s="38">
        <v>2.1</v>
      </c>
      <c r="H33" s="105">
        <v>2.1</v>
      </c>
      <c r="I33" s="58">
        <f t="shared" si="5"/>
        <v>2352</v>
      </c>
      <c r="J33" s="59">
        <f t="shared" si="6"/>
        <v>143.472</v>
      </c>
      <c r="K33" s="60">
        <v>0.8</v>
      </c>
      <c r="L33" s="59">
        <f t="shared" si="7"/>
        <v>114.7776</v>
      </c>
      <c r="M33" s="65">
        <f t="shared" si="8"/>
        <v>28.6944</v>
      </c>
      <c r="N33" s="91" t="s">
        <v>119</v>
      </c>
      <c r="O33" s="101" t="s">
        <v>27</v>
      </c>
      <c r="P33" s="83"/>
      <c r="Q33" s="83"/>
    </row>
    <row r="34" s="74" customFormat="1" ht="16" customHeight="1" spans="1:17">
      <c r="A34" s="28">
        <f t="shared" si="9"/>
        <v>28</v>
      </c>
      <c r="B34" s="97" t="s">
        <v>120</v>
      </c>
      <c r="C34" s="77" t="s">
        <v>22</v>
      </c>
      <c r="D34" s="31" t="s">
        <v>87</v>
      </c>
      <c r="E34" s="32" t="s">
        <v>121</v>
      </c>
      <c r="F34" s="77" t="s">
        <v>25</v>
      </c>
      <c r="G34" s="38">
        <v>2.8</v>
      </c>
      <c r="H34" s="105">
        <v>2.8</v>
      </c>
      <c r="I34" s="58">
        <f t="shared" si="5"/>
        <v>3136</v>
      </c>
      <c r="J34" s="59">
        <f t="shared" si="6"/>
        <v>191.296</v>
      </c>
      <c r="K34" s="60">
        <v>0.8</v>
      </c>
      <c r="L34" s="59">
        <f t="shared" si="7"/>
        <v>153.0368</v>
      </c>
      <c r="M34" s="65">
        <f t="shared" si="8"/>
        <v>38.2592</v>
      </c>
      <c r="N34" s="91" t="s">
        <v>122</v>
      </c>
      <c r="O34" s="101" t="s">
        <v>27</v>
      </c>
      <c r="P34" s="83"/>
      <c r="Q34" s="83"/>
    </row>
    <row r="35" s="74" customFormat="1" ht="16" customHeight="1" spans="1:17">
      <c r="A35" s="28">
        <f t="shared" si="9"/>
        <v>29</v>
      </c>
      <c r="B35" s="97" t="s">
        <v>123</v>
      </c>
      <c r="C35" s="77" t="s">
        <v>22</v>
      </c>
      <c r="D35" s="31" t="s">
        <v>124</v>
      </c>
      <c r="E35" s="32" t="s">
        <v>125</v>
      </c>
      <c r="F35" s="77" t="s">
        <v>25</v>
      </c>
      <c r="G35" s="38">
        <v>5.02</v>
      </c>
      <c r="H35" s="105">
        <v>5.02</v>
      </c>
      <c r="I35" s="58">
        <f t="shared" si="5"/>
        <v>5622.4</v>
      </c>
      <c r="J35" s="59">
        <f t="shared" si="6"/>
        <v>342.9664</v>
      </c>
      <c r="K35" s="60">
        <v>0.8</v>
      </c>
      <c r="L35" s="59">
        <f t="shared" si="7"/>
        <v>274.37312</v>
      </c>
      <c r="M35" s="65">
        <f t="shared" si="8"/>
        <v>68.59328</v>
      </c>
      <c r="N35" s="91" t="s">
        <v>126</v>
      </c>
      <c r="O35" s="101" t="s">
        <v>27</v>
      </c>
      <c r="P35" s="83"/>
      <c r="Q35" s="83"/>
    </row>
    <row r="36" s="74" customFormat="1" ht="16" customHeight="1" spans="1:17">
      <c r="A36" s="28">
        <f t="shared" ref="A36:A45" si="10">ROW()-6</f>
        <v>30</v>
      </c>
      <c r="B36" s="97" t="s">
        <v>127</v>
      </c>
      <c r="C36" s="77" t="s">
        <v>22</v>
      </c>
      <c r="D36" s="31" t="s">
        <v>64</v>
      </c>
      <c r="E36" s="32" t="s">
        <v>125</v>
      </c>
      <c r="F36" s="77" t="s">
        <v>25</v>
      </c>
      <c r="G36" s="38">
        <v>11.26</v>
      </c>
      <c r="H36" s="105">
        <v>11.26</v>
      </c>
      <c r="I36" s="58">
        <f t="shared" si="5"/>
        <v>12611.2</v>
      </c>
      <c r="J36" s="59">
        <f t="shared" si="6"/>
        <v>769.2832</v>
      </c>
      <c r="K36" s="60">
        <v>0.8</v>
      </c>
      <c r="L36" s="59">
        <f t="shared" si="7"/>
        <v>615.42656</v>
      </c>
      <c r="M36" s="65">
        <f t="shared" si="8"/>
        <v>153.85664</v>
      </c>
      <c r="N36" s="91" t="s">
        <v>128</v>
      </c>
      <c r="O36" s="101" t="s">
        <v>27</v>
      </c>
      <c r="P36" s="83"/>
      <c r="Q36" s="83"/>
    </row>
    <row r="37" s="74" customFormat="1" ht="16" customHeight="1" spans="1:17">
      <c r="A37" s="28">
        <f t="shared" si="10"/>
        <v>31</v>
      </c>
      <c r="B37" s="97" t="s">
        <v>129</v>
      </c>
      <c r="C37" s="77" t="s">
        <v>22</v>
      </c>
      <c r="D37" s="31" t="s">
        <v>130</v>
      </c>
      <c r="E37" s="32" t="s">
        <v>131</v>
      </c>
      <c r="F37" s="77" t="s">
        <v>25</v>
      </c>
      <c r="G37" s="38">
        <v>2.18</v>
      </c>
      <c r="H37" s="105">
        <v>2.18</v>
      </c>
      <c r="I37" s="58">
        <f t="shared" si="5"/>
        <v>2441.6</v>
      </c>
      <c r="J37" s="59">
        <f t="shared" si="6"/>
        <v>148.9376</v>
      </c>
      <c r="K37" s="60">
        <v>0.8</v>
      </c>
      <c r="L37" s="59">
        <f t="shared" si="7"/>
        <v>119.15008</v>
      </c>
      <c r="M37" s="65">
        <f t="shared" si="8"/>
        <v>29.78752</v>
      </c>
      <c r="N37" s="91" t="s">
        <v>132</v>
      </c>
      <c r="O37" s="101" t="s">
        <v>27</v>
      </c>
      <c r="P37" s="83"/>
      <c r="Q37" s="83"/>
    </row>
    <row r="38" s="74" customFormat="1" ht="16" customHeight="1" spans="1:17">
      <c r="A38" s="28">
        <f t="shared" si="10"/>
        <v>32</v>
      </c>
      <c r="B38" s="97" t="s">
        <v>133</v>
      </c>
      <c r="C38" s="77" t="s">
        <v>22</v>
      </c>
      <c r="D38" s="31" t="s">
        <v>134</v>
      </c>
      <c r="E38" s="32" t="s">
        <v>131</v>
      </c>
      <c r="F38" s="77" t="s">
        <v>25</v>
      </c>
      <c r="G38" s="38">
        <v>2.1</v>
      </c>
      <c r="H38" s="105">
        <v>2.1</v>
      </c>
      <c r="I38" s="58">
        <f t="shared" ref="I38:I69" si="11">G38*1120</f>
        <v>2352</v>
      </c>
      <c r="J38" s="59">
        <f t="shared" si="6"/>
        <v>143.472</v>
      </c>
      <c r="K38" s="60">
        <v>0.8</v>
      </c>
      <c r="L38" s="59">
        <f t="shared" ref="L38:L69" si="12">J38*K38</f>
        <v>114.7776</v>
      </c>
      <c r="M38" s="65">
        <f t="shared" ref="M38:M69" si="13">G38*13.664</f>
        <v>28.6944</v>
      </c>
      <c r="N38" s="91" t="s">
        <v>135</v>
      </c>
      <c r="O38" s="101" t="s">
        <v>27</v>
      </c>
      <c r="P38" s="83"/>
      <c r="Q38" s="83"/>
    </row>
    <row r="39" s="74" customFormat="1" ht="16" customHeight="1" spans="1:17">
      <c r="A39" s="28">
        <f t="shared" si="10"/>
        <v>33</v>
      </c>
      <c r="B39" s="97" t="s">
        <v>136</v>
      </c>
      <c r="C39" s="77" t="s">
        <v>22</v>
      </c>
      <c r="D39" s="31" t="s">
        <v>87</v>
      </c>
      <c r="E39" s="32" t="s">
        <v>137</v>
      </c>
      <c r="F39" s="77" t="s">
        <v>25</v>
      </c>
      <c r="G39" s="38">
        <v>2.18</v>
      </c>
      <c r="H39" s="105">
        <v>2.18</v>
      </c>
      <c r="I39" s="58">
        <f t="shared" si="11"/>
        <v>2441.6</v>
      </c>
      <c r="J39" s="59">
        <f t="shared" si="6"/>
        <v>148.9376</v>
      </c>
      <c r="K39" s="60">
        <v>0.8</v>
      </c>
      <c r="L39" s="59">
        <f t="shared" si="12"/>
        <v>119.15008</v>
      </c>
      <c r="M39" s="65">
        <f t="shared" si="13"/>
        <v>29.78752</v>
      </c>
      <c r="N39" s="91" t="s">
        <v>138</v>
      </c>
      <c r="O39" s="101" t="s">
        <v>27</v>
      </c>
      <c r="P39" s="83"/>
      <c r="Q39" s="83"/>
    </row>
    <row r="40" s="74" customFormat="1" ht="16" customHeight="1" spans="1:17">
      <c r="A40" s="28">
        <f t="shared" si="10"/>
        <v>34</v>
      </c>
      <c r="B40" s="97" t="s">
        <v>139</v>
      </c>
      <c r="C40" s="77" t="s">
        <v>22</v>
      </c>
      <c r="D40" s="31" t="s">
        <v>134</v>
      </c>
      <c r="E40" s="32" t="s">
        <v>140</v>
      </c>
      <c r="F40" s="77" t="s">
        <v>25</v>
      </c>
      <c r="G40" s="38">
        <v>4.83</v>
      </c>
      <c r="H40" s="105">
        <v>4.83</v>
      </c>
      <c r="I40" s="58">
        <f t="shared" si="11"/>
        <v>5409.6</v>
      </c>
      <c r="J40" s="59">
        <f t="shared" si="6"/>
        <v>329.9856</v>
      </c>
      <c r="K40" s="60">
        <v>0.8</v>
      </c>
      <c r="L40" s="59">
        <f t="shared" si="12"/>
        <v>263.98848</v>
      </c>
      <c r="M40" s="65">
        <f t="shared" si="13"/>
        <v>65.99712</v>
      </c>
      <c r="N40" s="91" t="s">
        <v>141</v>
      </c>
      <c r="O40" s="101" t="s">
        <v>27</v>
      </c>
      <c r="P40" s="83"/>
      <c r="Q40" s="83"/>
    </row>
    <row r="41" s="74" customFormat="1" ht="16" customHeight="1" spans="1:17">
      <c r="A41" s="28">
        <f t="shared" si="10"/>
        <v>35</v>
      </c>
      <c r="B41" s="97" t="s">
        <v>142</v>
      </c>
      <c r="C41" s="77" t="s">
        <v>22</v>
      </c>
      <c r="D41" s="31" t="s">
        <v>29</v>
      </c>
      <c r="E41" s="32" t="s">
        <v>143</v>
      </c>
      <c r="F41" s="77" t="s">
        <v>25</v>
      </c>
      <c r="G41" s="38">
        <v>10.94</v>
      </c>
      <c r="H41" s="105">
        <v>10.94</v>
      </c>
      <c r="I41" s="58">
        <f t="shared" si="11"/>
        <v>12252.8</v>
      </c>
      <c r="J41" s="59">
        <f t="shared" si="6"/>
        <v>747.4208</v>
      </c>
      <c r="K41" s="60">
        <v>0.8</v>
      </c>
      <c r="L41" s="59">
        <f t="shared" si="12"/>
        <v>597.93664</v>
      </c>
      <c r="M41" s="65">
        <f t="shared" si="13"/>
        <v>149.48416</v>
      </c>
      <c r="N41" s="91" t="s">
        <v>144</v>
      </c>
      <c r="O41" s="101" t="s">
        <v>27</v>
      </c>
      <c r="P41" s="83"/>
      <c r="Q41" s="83"/>
    </row>
    <row r="42" s="74" customFormat="1" ht="16" customHeight="1" spans="1:17">
      <c r="A42" s="28">
        <f t="shared" si="10"/>
        <v>36</v>
      </c>
      <c r="B42" s="97" t="s">
        <v>145</v>
      </c>
      <c r="C42" s="77" t="s">
        <v>22</v>
      </c>
      <c r="D42" s="31" t="s">
        <v>146</v>
      </c>
      <c r="E42" s="32" t="s">
        <v>147</v>
      </c>
      <c r="F42" s="77" t="s">
        <v>25</v>
      </c>
      <c r="G42" s="38">
        <v>6.23</v>
      </c>
      <c r="H42" s="105">
        <v>6.23</v>
      </c>
      <c r="I42" s="58">
        <f t="shared" si="11"/>
        <v>6977.6</v>
      </c>
      <c r="J42" s="59">
        <f t="shared" si="6"/>
        <v>425.6336</v>
      </c>
      <c r="K42" s="60">
        <v>0.8</v>
      </c>
      <c r="L42" s="59">
        <f t="shared" si="12"/>
        <v>340.50688</v>
      </c>
      <c r="M42" s="65">
        <f t="shared" si="13"/>
        <v>85.12672</v>
      </c>
      <c r="N42" s="91" t="s">
        <v>148</v>
      </c>
      <c r="O42" s="101" t="s">
        <v>27</v>
      </c>
      <c r="P42" s="83"/>
      <c r="Q42" s="83"/>
    </row>
    <row r="43" s="74" customFormat="1" ht="16" customHeight="1" spans="1:17">
      <c r="A43" s="28">
        <f t="shared" si="10"/>
        <v>37</v>
      </c>
      <c r="B43" s="97" t="s">
        <v>149</v>
      </c>
      <c r="C43" s="77" t="s">
        <v>22</v>
      </c>
      <c r="D43" s="31" t="s">
        <v>41</v>
      </c>
      <c r="E43" s="32" t="s">
        <v>150</v>
      </c>
      <c r="F43" s="77" t="s">
        <v>25</v>
      </c>
      <c r="G43" s="38">
        <v>2.18</v>
      </c>
      <c r="H43" s="105">
        <v>2.18</v>
      </c>
      <c r="I43" s="58">
        <f t="shared" si="11"/>
        <v>2441.6</v>
      </c>
      <c r="J43" s="59">
        <f t="shared" si="6"/>
        <v>148.9376</v>
      </c>
      <c r="K43" s="60">
        <v>0.8</v>
      </c>
      <c r="L43" s="59">
        <f t="shared" si="12"/>
        <v>119.15008</v>
      </c>
      <c r="M43" s="65">
        <f t="shared" si="13"/>
        <v>29.78752</v>
      </c>
      <c r="N43" s="91" t="s">
        <v>151</v>
      </c>
      <c r="O43" s="101" t="s">
        <v>27</v>
      </c>
      <c r="P43" s="83"/>
      <c r="Q43" s="83"/>
    </row>
    <row r="44" s="74" customFormat="1" ht="16" customHeight="1" spans="1:17">
      <c r="A44" s="28">
        <f t="shared" si="10"/>
        <v>38</v>
      </c>
      <c r="B44" s="97" t="s">
        <v>152</v>
      </c>
      <c r="C44" s="77" t="s">
        <v>22</v>
      </c>
      <c r="D44" s="31" t="s">
        <v>111</v>
      </c>
      <c r="E44" s="32" t="s">
        <v>150</v>
      </c>
      <c r="F44" s="77" t="s">
        <v>25</v>
      </c>
      <c r="G44" s="38">
        <v>1.4</v>
      </c>
      <c r="H44" s="105">
        <v>1.4</v>
      </c>
      <c r="I44" s="58">
        <f t="shared" si="11"/>
        <v>1568</v>
      </c>
      <c r="J44" s="59">
        <f t="shared" si="6"/>
        <v>95.648</v>
      </c>
      <c r="K44" s="60">
        <v>0.8</v>
      </c>
      <c r="L44" s="59">
        <f t="shared" si="12"/>
        <v>76.5184</v>
      </c>
      <c r="M44" s="65">
        <f t="shared" si="13"/>
        <v>19.1296</v>
      </c>
      <c r="N44" s="91" t="s">
        <v>153</v>
      </c>
      <c r="O44" s="101" t="s">
        <v>27</v>
      </c>
      <c r="P44" s="83"/>
      <c r="Q44" s="83"/>
    </row>
    <row r="45" s="74" customFormat="1" ht="16" customHeight="1" spans="1:17">
      <c r="A45" s="28">
        <f t="shared" si="10"/>
        <v>39</v>
      </c>
      <c r="B45" s="97" t="s">
        <v>154</v>
      </c>
      <c r="C45" s="77" t="s">
        <v>22</v>
      </c>
      <c r="D45" s="31" t="s">
        <v>23</v>
      </c>
      <c r="E45" s="32" t="s">
        <v>125</v>
      </c>
      <c r="F45" s="77" t="s">
        <v>25</v>
      </c>
      <c r="G45" s="38">
        <v>13.67</v>
      </c>
      <c r="H45" s="105">
        <v>13.67</v>
      </c>
      <c r="I45" s="58">
        <f t="shared" si="11"/>
        <v>15310.4</v>
      </c>
      <c r="J45" s="59">
        <f t="shared" ref="J45:J76" si="14">G45*68.32</f>
        <v>933.9344</v>
      </c>
      <c r="K45" s="60">
        <v>0.8</v>
      </c>
      <c r="L45" s="59">
        <f t="shared" si="12"/>
        <v>747.14752</v>
      </c>
      <c r="M45" s="65">
        <f t="shared" si="13"/>
        <v>186.78688</v>
      </c>
      <c r="N45" s="91" t="s">
        <v>155</v>
      </c>
      <c r="O45" s="101" t="s">
        <v>27</v>
      </c>
      <c r="P45" s="83"/>
      <c r="Q45" s="83"/>
    </row>
    <row r="46" s="74" customFormat="1" ht="16" customHeight="1" spans="1:17">
      <c r="A46" s="28">
        <f t="shared" ref="A46:A55" si="15">ROW()-6</f>
        <v>40</v>
      </c>
      <c r="B46" s="97" t="s">
        <v>156</v>
      </c>
      <c r="C46" s="77" t="s">
        <v>22</v>
      </c>
      <c r="D46" s="31" t="s">
        <v>33</v>
      </c>
      <c r="E46" s="32" t="s">
        <v>118</v>
      </c>
      <c r="F46" s="77" t="s">
        <v>25</v>
      </c>
      <c r="G46" s="38">
        <v>1.4</v>
      </c>
      <c r="H46" s="105">
        <v>1.4</v>
      </c>
      <c r="I46" s="58">
        <f t="shared" si="11"/>
        <v>1568</v>
      </c>
      <c r="J46" s="59">
        <f t="shared" si="14"/>
        <v>95.648</v>
      </c>
      <c r="K46" s="60">
        <v>0.8</v>
      </c>
      <c r="L46" s="59">
        <f t="shared" si="12"/>
        <v>76.5184</v>
      </c>
      <c r="M46" s="65">
        <f t="shared" si="13"/>
        <v>19.1296</v>
      </c>
      <c r="N46" s="91" t="s">
        <v>157</v>
      </c>
      <c r="O46" s="101" t="s">
        <v>27</v>
      </c>
      <c r="P46" s="83"/>
      <c r="Q46" s="83"/>
    </row>
    <row r="47" s="74" customFormat="1" ht="16" customHeight="1" spans="1:17">
      <c r="A47" s="28">
        <f t="shared" si="15"/>
        <v>41</v>
      </c>
      <c r="B47" s="97" t="s">
        <v>158</v>
      </c>
      <c r="C47" s="77" t="s">
        <v>22</v>
      </c>
      <c r="D47" s="31" t="s">
        <v>159</v>
      </c>
      <c r="E47" s="32" t="s">
        <v>160</v>
      </c>
      <c r="F47" s="77" t="s">
        <v>25</v>
      </c>
      <c r="G47" s="38">
        <v>0.7</v>
      </c>
      <c r="H47" s="105">
        <v>0.7</v>
      </c>
      <c r="I47" s="58">
        <f t="shared" si="11"/>
        <v>784</v>
      </c>
      <c r="J47" s="59">
        <f t="shared" si="14"/>
        <v>47.824</v>
      </c>
      <c r="K47" s="60">
        <v>0.8</v>
      </c>
      <c r="L47" s="59">
        <f t="shared" si="12"/>
        <v>38.2592</v>
      </c>
      <c r="M47" s="65">
        <f t="shared" si="13"/>
        <v>9.5648</v>
      </c>
      <c r="N47" s="91" t="s">
        <v>161</v>
      </c>
      <c r="O47" s="101" t="s">
        <v>27</v>
      </c>
      <c r="P47" s="83"/>
      <c r="Q47" s="83"/>
    </row>
    <row r="48" s="74" customFormat="1" ht="16" customHeight="1" spans="1:17">
      <c r="A48" s="28">
        <f t="shared" si="15"/>
        <v>42</v>
      </c>
      <c r="B48" s="97" t="s">
        <v>162</v>
      </c>
      <c r="C48" s="77" t="s">
        <v>22</v>
      </c>
      <c r="D48" s="31" t="s">
        <v>163</v>
      </c>
      <c r="E48" s="79" t="s">
        <v>164</v>
      </c>
      <c r="F48" s="77" t="s">
        <v>25</v>
      </c>
      <c r="G48" s="38">
        <v>10.21</v>
      </c>
      <c r="H48" s="105">
        <v>10.21</v>
      </c>
      <c r="I48" s="58">
        <f t="shared" si="11"/>
        <v>11435.2</v>
      </c>
      <c r="J48" s="59">
        <f t="shared" si="14"/>
        <v>697.5472</v>
      </c>
      <c r="K48" s="60">
        <v>0.8</v>
      </c>
      <c r="L48" s="59">
        <f t="shared" si="12"/>
        <v>558.03776</v>
      </c>
      <c r="M48" s="65">
        <f t="shared" si="13"/>
        <v>139.50944</v>
      </c>
      <c r="N48" s="91" t="s">
        <v>165</v>
      </c>
      <c r="O48" s="101" t="s">
        <v>27</v>
      </c>
      <c r="P48" s="83"/>
      <c r="Q48" s="83"/>
    </row>
    <row r="49" s="76" customFormat="1" ht="16" customHeight="1" spans="1:17">
      <c r="A49" s="28">
        <f t="shared" si="15"/>
        <v>43</v>
      </c>
      <c r="B49" s="97" t="s">
        <v>166</v>
      </c>
      <c r="C49" s="77" t="s">
        <v>22</v>
      </c>
      <c r="D49" s="31" t="s">
        <v>91</v>
      </c>
      <c r="E49" s="32" t="s">
        <v>167</v>
      </c>
      <c r="F49" s="77" t="s">
        <v>25</v>
      </c>
      <c r="G49" s="38">
        <v>4.65</v>
      </c>
      <c r="H49" s="105">
        <v>4.65</v>
      </c>
      <c r="I49" s="58">
        <f t="shared" si="11"/>
        <v>5208</v>
      </c>
      <c r="J49" s="59">
        <f t="shared" si="14"/>
        <v>317.688</v>
      </c>
      <c r="K49" s="60">
        <v>0.8</v>
      </c>
      <c r="L49" s="59">
        <f t="shared" si="12"/>
        <v>254.1504</v>
      </c>
      <c r="M49" s="65">
        <f t="shared" si="13"/>
        <v>63.5376</v>
      </c>
      <c r="N49" s="91" t="s">
        <v>168</v>
      </c>
      <c r="O49" s="101" t="s">
        <v>27</v>
      </c>
      <c r="P49" s="83"/>
      <c r="Q49" s="83"/>
    </row>
    <row r="50" s="74" customFormat="1" ht="16" customHeight="1" spans="1:17">
      <c r="A50" s="28">
        <f t="shared" si="15"/>
        <v>44</v>
      </c>
      <c r="B50" s="97" t="s">
        <v>169</v>
      </c>
      <c r="C50" s="77" t="s">
        <v>22</v>
      </c>
      <c r="D50" s="31" t="s">
        <v>130</v>
      </c>
      <c r="E50" s="32" t="s">
        <v>167</v>
      </c>
      <c r="F50" s="77" t="s">
        <v>25</v>
      </c>
      <c r="G50" s="38">
        <v>16.2</v>
      </c>
      <c r="H50" s="105">
        <v>16.2</v>
      </c>
      <c r="I50" s="58">
        <f t="shared" si="11"/>
        <v>18144</v>
      </c>
      <c r="J50" s="59">
        <f t="shared" si="14"/>
        <v>1106.784</v>
      </c>
      <c r="K50" s="60">
        <v>0.8</v>
      </c>
      <c r="L50" s="59">
        <f t="shared" si="12"/>
        <v>885.4272</v>
      </c>
      <c r="M50" s="65">
        <f t="shared" si="13"/>
        <v>221.3568</v>
      </c>
      <c r="N50" s="91" t="s">
        <v>170</v>
      </c>
      <c r="O50" s="101" t="s">
        <v>27</v>
      </c>
      <c r="P50" s="83"/>
      <c r="Q50" s="83"/>
    </row>
    <row r="51" s="74" customFormat="1" ht="16" customHeight="1" spans="1:17">
      <c r="A51" s="28">
        <f t="shared" si="15"/>
        <v>45</v>
      </c>
      <c r="B51" s="97" t="s">
        <v>171</v>
      </c>
      <c r="C51" s="77" t="s">
        <v>22</v>
      </c>
      <c r="D51" s="31" t="s">
        <v>45</v>
      </c>
      <c r="E51" s="32" t="s">
        <v>172</v>
      </c>
      <c r="F51" s="77" t="s">
        <v>25</v>
      </c>
      <c r="G51" s="38">
        <v>18.49</v>
      </c>
      <c r="H51" s="105">
        <v>18.49</v>
      </c>
      <c r="I51" s="58">
        <f t="shared" si="11"/>
        <v>20708.8</v>
      </c>
      <c r="J51" s="59">
        <f t="shared" si="14"/>
        <v>1263.2368</v>
      </c>
      <c r="K51" s="60">
        <v>0.8</v>
      </c>
      <c r="L51" s="59">
        <f t="shared" si="12"/>
        <v>1010.58944</v>
      </c>
      <c r="M51" s="65">
        <f t="shared" si="13"/>
        <v>252.64736</v>
      </c>
      <c r="N51" s="91" t="s">
        <v>173</v>
      </c>
      <c r="O51" s="101" t="s">
        <v>27</v>
      </c>
      <c r="P51" s="83"/>
      <c r="Q51" s="83"/>
    </row>
    <row r="52" s="74" customFormat="1" ht="16" customHeight="1" spans="1:17">
      <c r="A52" s="28">
        <f t="shared" si="15"/>
        <v>46</v>
      </c>
      <c r="B52" s="97" t="s">
        <v>174</v>
      </c>
      <c r="C52" s="77" t="s">
        <v>22</v>
      </c>
      <c r="D52" s="31" t="s">
        <v>33</v>
      </c>
      <c r="E52" s="32" t="s">
        <v>175</v>
      </c>
      <c r="F52" s="77" t="s">
        <v>25</v>
      </c>
      <c r="G52" s="38">
        <v>8.5</v>
      </c>
      <c r="H52" s="105">
        <v>8.5</v>
      </c>
      <c r="I52" s="58">
        <f t="shared" si="11"/>
        <v>9520</v>
      </c>
      <c r="J52" s="59">
        <f t="shared" si="14"/>
        <v>580.72</v>
      </c>
      <c r="K52" s="60">
        <v>0.8</v>
      </c>
      <c r="L52" s="59">
        <f t="shared" si="12"/>
        <v>464.576</v>
      </c>
      <c r="M52" s="65">
        <f t="shared" si="13"/>
        <v>116.144</v>
      </c>
      <c r="N52" s="91" t="s">
        <v>176</v>
      </c>
      <c r="O52" s="101" t="s">
        <v>27</v>
      </c>
      <c r="P52" s="83"/>
      <c r="Q52" s="83"/>
    </row>
    <row r="53" s="74" customFormat="1" ht="16" customHeight="1" spans="1:17">
      <c r="A53" s="28">
        <f t="shared" si="15"/>
        <v>47</v>
      </c>
      <c r="B53" s="97" t="s">
        <v>177</v>
      </c>
      <c r="C53" s="77" t="s">
        <v>22</v>
      </c>
      <c r="D53" s="31" t="s">
        <v>178</v>
      </c>
      <c r="E53" s="32" t="s">
        <v>179</v>
      </c>
      <c r="F53" s="77" t="s">
        <v>25</v>
      </c>
      <c r="G53" s="38">
        <v>2.26</v>
      </c>
      <c r="H53" s="105">
        <v>2.26</v>
      </c>
      <c r="I53" s="58">
        <f t="shared" si="11"/>
        <v>2531.2</v>
      </c>
      <c r="J53" s="59">
        <f t="shared" si="14"/>
        <v>154.4032</v>
      </c>
      <c r="K53" s="60">
        <v>0.8</v>
      </c>
      <c r="L53" s="59">
        <f t="shared" si="12"/>
        <v>123.52256</v>
      </c>
      <c r="M53" s="65">
        <f t="shared" si="13"/>
        <v>30.88064</v>
      </c>
      <c r="N53" s="91" t="s">
        <v>180</v>
      </c>
      <c r="O53" s="101" t="s">
        <v>27</v>
      </c>
      <c r="P53" s="83"/>
      <c r="Q53" s="83"/>
    </row>
    <row r="54" s="74" customFormat="1" ht="16" customHeight="1" spans="1:17">
      <c r="A54" s="28">
        <f t="shared" si="15"/>
        <v>48</v>
      </c>
      <c r="B54" s="97" t="s">
        <v>181</v>
      </c>
      <c r="C54" s="77" t="s">
        <v>22</v>
      </c>
      <c r="D54" s="31" t="s">
        <v>111</v>
      </c>
      <c r="E54" s="32" t="s">
        <v>182</v>
      </c>
      <c r="F54" s="77" t="s">
        <v>25</v>
      </c>
      <c r="G54" s="38">
        <v>20.25</v>
      </c>
      <c r="H54" s="105">
        <v>20.25</v>
      </c>
      <c r="I54" s="58">
        <f t="shared" si="11"/>
        <v>22680</v>
      </c>
      <c r="J54" s="59">
        <f t="shared" si="14"/>
        <v>1383.48</v>
      </c>
      <c r="K54" s="60">
        <v>0.8</v>
      </c>
      <c r="L54" s="59">
        <f t="shared" si="12"/>
        <v>1106.784</v>
      </c>
      <c r="M54" s="65">
        <f t="shared" si="13"/>
        <v>276.696</v>
      </c>
      <c r="N54" s="91" t="s">
        <v>183</v>
      </c>
      <c r="O54" s="101" t="s">
        <v>27</v>
      </c>
      <c r="P54" s="83"/>
      <c r="Q54" s="83"/>
    </row>
    <row r="55" s="74" customFormat="1" ht="16" customHeight="1" spans="1:17">
      <c r="A55" s="28">
        <f t="shared" si="15"/>
        <v>49</v>
      </c>
      <c r="B55" s="97" t="s">
        <v>184</v>
      </c>
      <c r="C55" s="77" t="s">
        <v>22</v>
      </c>
      <c r="D55" s="31" t="s">
        <v>87</v>
      </c>
      <c r="E55" s="32" t="s">
        <v>185</v>
      </c>
      <c r="F55" s="77" t="s">
        <v>25</v>
      </c>
      <c r="G55" s="38">
        <v>7.65</v>
      </c>
      <c r="H55" s="105">
        <v>7.65</v>
      </c>
      <c r="I55" s="58">
        <f t="shared" si="11"/>
        <v>8568</v>
      </c>
      <c r="J55" s="59">
        <f t="shared" si="14"/>
        <v>522.648</v>
      </c>
      <c r="K55" s="60">
        <v>0.8</v>
      </c>
      <c r="L55" s="59">
        <f t="shared" si="12"/>
        <v>418.1184</v>
      </c>
      <c r="M55" s="65">
        <f t="shared" si="13"/>
        <v>104.5296</v>
      </c>
      <c r="N55" s="91" t="s">
        <v>186</v>
      </c>
      <c r="O55" s="101" t="s">
        <v>27</v>
      </c>
      <c r="P55" s="83"/>
      <c r="Q55" s="83"/>
    </row>
    <row r="56" s="74" customFormat="1" ht="16" customHeight="1" spans="1:17">
      <c r="A56" s="28">
        <f t="shared" ref="A56:A65" si="16">ROW()-6</f>
        <v>50</v>
      </c>
      <c r="B56" s="97" t="s">
        <v>187</v>
      </c>
      <c r="C56" s="77" t="s">
        <v>22</v>
      </c>
      <c r="D56" s="31" t="s">
        <v>57</v>
      </c>
      <c r="E56" s="32" t="s">
        <v>188</v>
      </c>
      <c r="F56" s="77" t="s">
        <v>25</v>
      </c>
      <c r="G56" s="38">
        <v>12.35</v>
      </c>
      <c r="H56" s="105">
        <v>12.35</v>
      </c>
      <c r="I56" s="58">
        <f t="shared" si="11"/>
        <v>13832</v>
      </c>
      <c r="J56" s="59">
        <f t="shared" si="14"/>
        <v>843.752</v>
      </c>
      <c r="K56" s="60">
        <v>0.8</v>
      </c>
      <c r="L56" s="59">
        <f t="shared" si="12"/>
        <v>675.0016</v>
      </c>
      <c r="M56" s="65">
        <f t="shared" si="13"/>
        <v>168.7504</v>
      </c>
      <c r="N56" s="91" t="s">
        <v>189</v>
      </c>
      <c r="O56" s="101" t="s">
        <v>27</v>
      </c>
      <c r="P56" s="83"/>
      <c r="Q56" s="83"/>
    </row>
    <row r="57" s="74" customFormat="1" ht="16" customHeight="1" spans="1:17">
      <c r="A57" s="28">
        <f t="shared" si="16"/>
        <v>51</v>
      </c>
      <c r="B57" s="97" t="s">
        <v>190</v>
      </c>
      <c r="C57" s="77" t="s">
        <v>22</v>
      </c>
      <c r="D57" s="31" t="s">
        <v>91</v>
      </c>
      <c r="E57" s="32" t="s">
        <v>191</v>
      </c>
      <c r="F57" s="77" t="s">
        <v>25</v>
      </c>
      <c r="G57" s="38">
        <v>8.5</v>
      </c>
      <c r="H57" s="105">
        <v>8.5</v>
      </c>
      <c r="I57" s="58">
        <f t="shared" si="11"/>
        <v>9520</v>
      </c>
      <c r="J57" s="59">
        <f t="shared" si="14"/>
        <v>580.72</v>
      </c>
      <c r="K57" s="60">
        <v>0.8</v>
      </c>
      <c r="L57" s="59">
        <f t="shared" si="12"/>
        <v>464.576</v>
      </c>
      <c r="M57" s="65">
        <f t="shared" si="13"/>
        <v>116.144</v>
      </c>
      <c r="N57" s="91" t="s">
        <v>192</v>
      </c>
      <c r="O57" s="101" t="s">
        <v>27</v>
      </c>
      <c r="P57" s="83"/>
      <c r="Q57" s="83"/>
    </row>
    <row r="58" s="74" customFormat="1" ht="16" customHeight="1" spans="1:17">
      <c r="A58" s="28">
        <f t="shared" si="16"/>
        <v>52</v>
      </c>
      <c r="B58" s="97" t="s">
        <v>193</v>
      </c>
      <c r="C58" s="77" t="s">
        <v>22</v>
      </c>
      <c r="D58" s="31" t="s">
        <v>163</v>
      </c>
      <c r="E58" s="32" t="s">
        <v>191</v>
      </c>
      <c r="F58" s="77" t="s">
        <v>25</v>
      </c>
      <c r="G58" s="38">
        <v>4.65</v>
      </c>
      <c r="H58" s="105">
        <v>4.65</v>
      </c>
      <c r="I58" s="58">
        <f t="shared" si="11"/>
        <v>5208</v>
      </c>
      <c r="J58" s="59">
        <f t="shared" si="14"/>
        <v>317.688</v>
      </c>
      <c r="K58" s="60">
        <v>0.8</v>
      </c>
      <c r="L58" s="59">
        <f t="shared" si="12"/>
        <v>254.1504</v>
      </c>
      <c r="M58" s="65">
        <f t="shared" si="13"/>
        <v>63.5376</v>
      </c>
      <c r="N58" s="91" t="s">
        <v>194</v>
      </c>
      <c r="O58" s="101" t="s">
        <v>27</v>
      </c>
      <c r="P58" s="83"/>
      <c r="Q58" s="83"/>
    </row>
    <row r="59" s="74" customFormat="1" ht="16" customHeight="1" spans="1:17">
      <c r="A59" s="28">
        <f t="shared" si="16"/>
        <v>53</v>
      </c>
      <c r="B59" s="97" t="s">
        <v>195</v>
      </c>
      <c r="C59" s="77" t="s">
        <v>22</v>
      </c>
      <c r="D59" s="31" t="s">
        <v>134</v>
      </c>
      <c r="E59" s="32" t="s">
        <v>196</v>
      </c>
      <c r="F59" s="77" t="s">
        <v>25</v>
      </c>
      <c r="G59" s="38">
        <v>32.2</v>
      </c>
      <c r="H59" s="105">
        <v>32.2</v>
      </c>
      <c r="I59" s="58">
        <f t="shared" si="11"/>
        <v>36064</v>
      </c>
      <c r="J59" s="59">
        <f t="shared" si="14"/>
        <v>2199.904</v>
      </c>
      <c r="K59" s="60">
        <v>0.8</v>
      </c>
      <c r="L59" s="59">
        <f t="shared" si="12"/>
        <v>1759.9232</v>
      </c>
      <c r="M59" s="65">
        <f t="shared" si="13"/>
        <v>439.9808</v>
      </c>
      <c r="N59" s="91" t="s">
        <v>197</v>
      </c>
      <c r="O59" s="101" t="s">
        <v>27</v>
      </c>
      <c r="P59" s="83"/>
      <c r="Q59" s="83"/>
    </row>
    <row r="60" s="74" customFormat="1" ht="16" customHeight="1" spans="1:17">
      <c r="A60" s="28">
        <f t="shared" si="16"/>
        <v>54</v>
      </c>
      <c r="B60" s="97" t="s">
        <v>198</v>
      </c>
      <c r="C60" s="77" t="s">
        <v>22</v>
      </c>
      <c r="D60" s="31" t="s">
        <v>41</v>
      </c>
      <c r="E60" s="32" t="s">
        <v>199</v>
      </c>
      <c r="F60" s="77" t="s">
        <v>25</v>
      </c>
      <c r="G60" s="38">
        <v>12.15</v>
      </c>
      <c r="H60" s="105">
        <v>12.15</v>
      </c>
      <c r="I60" s="58">
        <f t="shared" si="11"/>
        <v>13608</v>
      </c>
      <c r="J60" s="59">
        <f t="shared" si="14"/>
        <v>830.088</v>
      </c>
      <c r="K60" s="60">
        <v>0.8</v>
      </c>
      <c r="L60" s="59">
        <f t="shared" si="12"/>
        <v>664.0704</v>
      </c>
      <c r="M60" s="65">
        <f t="shared" si="13"/>
        <v>166.0176</v>
      </c>
      <c r="N60" s="91" t="s">
        <v>200</v>
      </c>
      <c r="O60" s="101" t="s">
        <v>27</v>
      </c>
      <c r="P60" s="83"/>
      <c r="Q60" s="83"/>
    </row>
    <row r="61" s="74" customFormat="1" ht="16" customHeight="1" spans="1:17">
      <c r="A61" s="28">
        <f t="shared" si="16"/>
        <v>55</v>
      </c>
      <c r="B61" s="97" t="s">
        <v>201</v>
      </c>
      <c r="C61" s="77" t="s">
        <v>22</v>
      </c>
      <c r="D61" s="31" t="s">
        <v>202</v>
      </c>
      <c r="E61" s="32" t="s">
        <v>203</v>
      </c>
      <c r="F61" s="77" t="s">
        <v>25</v>
      </c>
      <c r="G61" s="38">
        <v>4.65</v>
      </c>
      <c r="H61" s="80">
        <v>4.65</v>
      </c>
      <c r="I61" s="58">
        <f t="shared" si="11"/>
        <v>5208</v>
      </c>
      <c r="J61" s="59">
        <f t="shared" si="14"/>
        <v>317.688</v>
      </c>
      <c r="K61" s="60">
        <v>0.8</v>
      </c>
      <c r="L61" s="59">
        <f t="shared" si="12"/>
        <v>254.1504</v>
      </c>
      <c r="M61" s="65">
        <f t="shared" si="13"/>
        <v>63.5376</v>
      </c>
      <c r="N61" s="91" t="s">
        <v>204</v>
      </c>
      <c r="O61" s="101" t="s">
        <v>27</v>
      </c>
      <c r="P61" s="83"/>
      <c r="Q61" s="83"/>
    </row>
    <row r="62" s="74" customFormat="1" ht="16" customHeight="1" spans="1:17">
      <c r="A62" s="28">
        <f t="shared" si="16"/>
        <v>56</v>
      </c>
      <c r="B62" s="97" t="s">
        <v>205</v>
      </c>
      <c r="C62" s="77" t="s">
        <v>22</v>
      </c>
      <c r="D62" s="31" t="s">
        <v>111</v>
      </c>
      <c r="E62" s="32" t="s">
        <v>206</v>
      </c>
      <c r="F62" s="77" t="s">
        <v>25</v>
      </c>
      <c r="G62" s="33">
        <v>8.7</v>
      </c>
      <c r="H62" s="80">
        <v>8.7</v>
      </c>
      <c r="I62" s="58">
        <f t="shared" si="11"/>
        <v>9744</v>
      </c>
      <c r="J62" s="59">
        <f t="shared" si="14"/>
        <v>594.384</v>
      </c>
      <c r="K62" s="60">
        <v>0.8</v>
      </c>
      <c r="L62" s="59">
        <f t="shared" si="12"/>
        <v>475.5072</v>
      </c>
      <c r="M62" s="65">
        <f t="shared" si="13"/>
        <v>118.8768</v>
      </c>
      <c r="N62" s="91" t="s">
        <v>207</v>
      </c>
      <c r="O62" s="101" t="s">
        <v>27</v>
      </c>
      <c r="P62" s="83"/>
      <c r="Q62" s="83"/>
    </row>
    <row r="63" s="74" customFormat="1" ht="16" customHeight="1" spans="1:17">
      <c r="A63" s="28">
        <f t="shared" si="16"/>
        <v>57</v>
      </c>
      <c r="B63" s="97" t="s">
        <v>208</v>
      </c>
      <c r="C63" s="77" t="s">
        <v>22</v>
      </c>
      <c r="D63" s="31" t="s">
        <v>91</v>
      </c>
      <c r="E63" s="32" t="s">
        <v>209</v>
      </c>
      <c r="F63" s="77" t="s">
        <v>25</v>
      </c>
      <c r="G63" s="38">
        <v>4.65</v>
      </c>
      <c r="H63" s="81">
        <v>4.65</v>
      </c>
      <c r="I63" s="58">
        <f t="shared" si="11"/>
        <v>5208</v>
      </c>
      <c r="J63" s="59">
        <f t="shared" si="14"/>
        <v>317.688</v>
      </c>
      <c r="K63" s="60">
        <v>0.8</v>
      </c>
      <c r="L63" s="59">
        <f t="shared" si="12"/>
        <v>254.1504</v>
      </c>
      <c r="M63" s="65">
        <f t="shared" si="13"/>
        <v>63.5376</v>
      </c>
      <c r="N63" s="91" t="s">
        <v>210</v>
      </c>
      <c r="O63" s="101" t="s">
        <v>27</v>
      </c>
      <c r="P63" s="83"/>
      <c r="Q63" s="83"/>
    </row>
    <row r="64" s="74" customFormat="1" ht="16" customHeight="1" spans="1:17">
      <c r="A64" s="28">
        <f t="shared" si="16"/>
        <v>58</v>
      </c>
      <c r="B64" s="97" t="s">
        <v>211</v>
      </c>
      <c r="C64" s="77" t="s">
        <v>22</v>
      </c>
      <c r="D64" s="31" t="s">
        <v>134</v>
      </c>
      <c r="E64" s="32" t="s">
        <v>212</v>
      </c>
      <c r="F64" s="77" t="s">
        <v>25</v>
      </c>
      <c r="G64" s="38">
        <v>7.01</v>
      </c>
      <c r="H64" s="81">
        <v>7.01</v>
      </c>
      <c r="I64" s="58">
        <f t="shared" si="11"/>
        <v>7851.2</v>
      </c>
      <c r="J64" s="59">
        <f t="shared" si="14"/>
        <v>478.9232</v>
      </c>
      <c r="K64" s="60">
        <v>0.8</v>
      </c>
      <c r="L64" s="59">
        <f t="shared" si="12"/>
        <v>383.13856</v>
      </c>
      <c r="M64" s="65">
        <f t="shared" si="13"/>
        <v>95.78464</v>
      </c>
      <c r="N64" s="91" t="s">
        <v>213</v>
      </c>
      <c r="O64" s="101" t="s">
        <v>27</v>
      </c>
      <c r="P64" s="83"/>
      <c r="Q64" s="83"/>
    </row>
    <row r="65" s="74" customFormat="1" ht="16" customHeight="1" spans="1:17">
      <c r="A65" s="28">
        <f t="shared" si="16"/>
        <v>59</v>
      </c>
      <c r="B65" s="97" t="s">
        <v>214</v>
      </c>
      <c r="C65" s="77" t="s">
        <v>22</v>
      </c>
      <c r="D65" s="31" t="s">
        <v>49</v>
      </c>
      <c r="E65" s="32" t="s">
        <v>215</v>
      </c>
      <c r="F65" s="77" t="s">
        <v>25</v>
      </c>
      <c r="G65" s="38">
        <v>11.28</v>
      </c>
      <c r="H65" s="81">
        <v>11.28</v>
      </c>
      <c r="I65" s="58">
        <f t="shared" si="11"/>
        <v>12633.6</v>
      </c>
      <c r="J65" s="59">
        <f t="shared" si="14"/>
        <v>770.6496</v>
      </c>
      <c r="K65" s="60">
        <v>0.8</v>
      </c>
      <c r="L65" s="59">
        <f t="shared" si="12"/>
        <v>616.51968</v>
      </c>
      <c r="M65" s="65">
        <f t="shared" si="13"/>
        <v>154.12992</v>
      </c>
      <c r="N65" s="91" t="s">
        <v>216</v>
      </c>
      <c r="O65" s="101" t="s">
        <v>27</v>
      </c>
      <c r="P65" s="83"/>
      <c r="Q65" s="83"/>
    </row>
    <row r="66" s="74" customFormat="1" ht="16" customHeight="1" spans="1:17">
      <c r="A66" s="28">
        <f t="shared" ref="A66:A75" si="17">ROW()-6</f>
        <v>60</v>
      </c>
      <c r="B66" s="97" t="s">
        <v>217</v>
      </c>
      <c r="C66" s="77" t="s">
        <v>22</v>
      </c>
      <c r="D66" s="31" t="s">
        <v>134</v>
      </c>
      <c r="E66" s="32" t="s">
        <v>218</v>
      </c>
      <c r="F66" s="77" t="s">
        <v>25</v>
      </c>
      <c r="G66" s="38">
        <v>7.9</v>
      </c>
      <c r="H66" s="81">
        <v>7.9</v>
      </c>
      <c r="I66" s="58">
        <f t="shared" si="11"/>
        <v>8848</v>
      </c>
      <c r="J66" s="59">
        <f t="shared" si="14"/>
        <v>539.728</v>
      </c>
      <c r="K66" s="60">
        <v>0.8</v>
      </c>
      <c r="L66" s="59">
        <f t="shared" si="12"/>
        <v>431.7824</v>
      </c>
      <c r="M66" s="65">
        <f t="shared" si="13"/>
        <v>107.9456</v>
      </c>
      <c r="N66" s="91" t="s">
        <v>219</v>
      </c>
      <c r="O66" s="101" t="s">
        <v>27</v>
      </c>
      <c r="P66" s="83"/>
      <c r="Q66" s="83"/>
    </row>
    <row r="67" s="74" customFormat="1" ht="16" customHeight="1" spans="1:17">
      <c r="A67" s="28">
        <f t="shared" si="17"/>
        <v>61</v>
      </c>
      <c r="B67" s="97" t="s">
        <v>220</v>
      </c>
      <c r="C67" s="77" t="s">
        <v>22</v>
      </c>
      <c r="D67" s="31" t="s">
        <v>91</v>
      </c>
      <c r="E67" s="32" t="s">
        <v>221</v>
      </c>
      <c r="F67" s="77" t="s">
        <v>25</v>
      </c>
      <c r="G67" s="38">
        <v>13.86</v>
      </c>
      <c r="H67" s="81">
        <v>13.86</v>
      </c>
      <c r="I67" s="58">
        <f t="shared" si="11"/>
        <v>15523.2</v>
      </c>
      <c r="J67" s="59">
        <f t="shared" si="14"/>
        <v>946.9152</v>
      </c>
      <c r="K67" s="60">
        <v>0.8</v>
      </c>
      <c r="L67" s="59">
        <f t="shared" si="12"/>
        <v>757.53216</v>
      </c>
      <c r="M67" s="65">
        <f t="shared" si="13"/>
        <v>189.38304</v>
      </c>
      <c r="N67" s="91" t="s">
        <v>222</v>
      </c>
      <c r="O67" s="101" t="s">
        <v>27</v>
      </c>
      <c r="P67" s="83"/>
      <c r="Q67" s="83"/>
    </row>
    <row r="68" s="74" customFormat="1" ht="16" customHeight="1" spans="1:17">
      <c r="A68" s="28">
        <f t="shared" si="17"/>
        <v>62</v>
      </c>
      <c r="B68" s="97" t="s">
        <v>223</v>
      </c>
      <c r="C68" s="77" t="s">
        <v>22</v>
      </c>
      <c r="D68" s="31" t="s">
        <v>41</v>
      </c>
      <c r="E68" s="32" t="s">
        <v>224</v>
      </c>
      <c r="F68" s="77" t="s">
        <v>25</v>
      </c>
      <c r="G68" s="38">
        <v>11.73</v>
      </c>
      <c r="H68" s="81">
        <v>11.73</v>
      </c>
      <c r="I68" s="58">
        <f t="shared" si="11"/>
        <v>13137.6</v>
      </c>
      <c r="J68" s="59">
        <f t="shared" si="14"/>
        <v>801.3936</v>
      </c>
      <c r="K68" s="60">
        <v>0.8</v>
      </c>
      <c r="L68" s="59">
        <f t="shared" si="12"/>
        <v>641.11488</v>
      </c>
      <c r="M68" s="65">
        <f t="shared" si="13"/>
        <v>160.27872</v>
      </c>
      <c r="N68" s="91" t="s">
        <v>225</v>
      </c>
      <c r="O68" s="101" t="s">
        <v>27</v>
      </c>
      <c r="P68" s="83"/>
      <c r="Q68" s="83"/>
    </row>
    <row r="69" s="74" customFormat="1" ht="16" customHeight="1" spans="1:17">
      <c r="A69" s="28">
        <f t="shared" si="17"/>
        <v>63</v>
      </c>
      <c r="B69" s="97" t="s">
        <v>226</v>
      </c>
      <c r="C69" s="77" t="s">
        <v>22</v>
      </c>
      <c r="D69" s="31" t="s">
        <v>227</v>
      </c>
      <c r="E69" s="32" t="s">
        <v>228</v>
      </c>
      <c r="F69" s="77" t="s">
        <v>25</v>
      </c>
      <c r="G69" s="38">
        <v>4.5</v>
      </c>
      <c r="H69" s="81">
        <v>4.5</v>
      </c>
      <c r="I69" s="58">
        <f t="shared" si="11"/>
        <v>5040</v>
      </c>
      <c r="J69" s="59">
        <f t="shared" si="14"/>
        <v>307.44</v>
      </c>
      <c r="K69" s="60">
        <v>0.8</v>
      </c>
      <c r="L69" s="59">
        <f t="shared" si="12"/>
        <v>245.952</v>
      </c>
      <c r="M69" s="65">
        <f t="shared" si="13"/>
        <v>61.488</v>
      </c>
      <c r="N69" s="91" t="s">
        <v>229</v>
      </c>
      <c r="O69" s="101" t="s">
        <v>27</v>
      </c>
      <c r="P69" s="83"/>
      <c r="Q69" s="83"/>
    </row>
    <row r="70" s="74" customFormat="1" ht="16" customHeight="1" spans="1:17">
      <c r="A70" s="28">
        <f t="shared" si="17"/>
        <v>64</v>
      </c>
      <c r="B70" s="97" t="s">
        <v>230</v>
      </c>
      <c r="C70" s="77" t="s">
        <v>22</v>
      </c>
      <c r="D70" s="31" t="s">
        <v>231</v>
      </c>
      <c r="E70" s="32" t="s">
        <v>232</v>
      </c>
      <c r="F70" s="77" t="s">
        <v>25</v>
      </c>
      <c r="G70" s="38">
        <v>8.7</v>
      </c>
      <c r="H70" s="81">
        <v>8.7</v>
      </c>
      <c r="I70" s="58">
        <f t="shared" ref="I70:I101" si="18">G70*1120</f>
        <v>9744</v>
      </c>
      <c r="J70" s="59">
        <f t="shared" si="14"/>
        <v>594.384</v>
      </c>
      <c r="K70" s="60">
        <v>0.8</v>
      </c>
      <c r="L70" s="59">
        <f t="shared" ref="L70:L101" si="19">J70*K70</f>
        <v>475.5072</v>
      </c>
      <c r="M70" s="65">
        <f t="shared" ref="M70:M101" si="20">G70*13.664</f>
        <v>118.8768</v>
      </c>
      <c r="N70" s="91" t="s">
        <v>233</v>
      </c>
      <c r="O70" s="101" t="s">
        <v>27</v>
      </c>
      <c r="P70" s="83"/>
      <c r="Q70" s="83"/>
    </row>
    <row r="71" s="74" customFormat="1" ht="16" customHeight="1" spans="1:17">
      <c r="A71" s="28">
        <f t="shared" si="17"/>
        <v>65</v>
      </c>
      <c r="B71" s="97" t="s">
        <v>234</v>
      </c>
      <c r="C71" s="77" t="s">
        <v>22</v>
      </c>
      <c r="D71" s="31" t="s">
        <v>235</v>
      </c>
      <c r="E71" s="32" t="s">
        <v>236</v>
      </c>
      <c r="F71" s="77" t="s">
        <v>25</v>
      </c>
      <c r="G71" s="38">
        <v>6.2</v>
      </c>
      <c r="H71" s="81">
        <v>6.2</v>
      </c>
      <c r="I71" s="58">
        <f t="shared" si="18"/>
        <v>6944</v>
      </c>
      <c r="J71" s="59">
        <f t="shared" si="14"/>
        <v>423.584</v>
      </c>
      <c r="K71" s="60">
        <v>0.8</v>
      </c>
      <c r="L71" s="59">
        <f t="shared" si="19"/>
        <v>338.8672</v>
      </c>
      <c r="M71" s="65">
        <f t="shared" si="20"/>
        <v>84.7168</v>
      </c>
      <c r="N71" s="91" t="s">
        <v>237</v>
      </c>
      <c r="O71" s="101" t="s">
        <v>27</v>
      </c>
      <c r="P71" s="83"/>
      <c r="Q71" s="83"/>
    </row>
    <row r="72" s="74" customFormat="1" ht="16" customHeight="1" spans="1:17">
      <c r="A72" s="28">
        <f t="shared" si="17"/>
        <v>66</v>
      </c>
      <c r="B72" s="97" t="s">
        <v>238</v>
      </c>
      <c r="C72" s="77" t="s">
        <v>22</v>
      </c>
      <c r="D72" s="31" t="s">
        <v>23</v>
      </c>
      <c r="E72" s="32" t="s">
        <v>239</v>
      </c>
      <c r="F72" s="77" t="s">
        <v>25</v>
      </c>
      <c r="G72" s="38">
        <v>6.2</v>
      </c>
      <c r="H72" s="80">
        <v>6.2</v>
      </c>
      <c r="I72" s="58">
        <f t="shared" si="18"/>
        <v>6944</v>
      </c>
      <c r="J72" s="59">
        <f t="shared" si="14"/>
        <v>423.584</v>
      </c>
      <c r="K72" s="60">
        <v>0.8</v>
      </c>
      <c r="L72" s="59">
        <f t="shared" si="19"/>
        <v>338.8672</v>
      </c>
      <c r="M72" s="65">
        <f t="shared" si="20"/>
        <v>84.7168</v>
      </c>
      <c r="N72" s="91" t="s">
        <v>240</v>
      </c>
      <c r="O72" s="101" t="s">
        <v>27</v>
      </c>
      <c r="P72" s="83"/>
      <c r="Q72" s="83"/>
    </row>
    <row r="73" s="74" customFormat="1" ht="16" customHeight="1" spans="1:17">
      <c r="A73" s="28">
        <f t="shared" si="17"/>
        <v>67</v>
      </c>
      <c r="B73" s="97" t="s">
        <v>241</v>
      </c>
      <c r="C73" s="77" t="s">
        <v>22</v>
      </c>
      <c r="D73" s="31" t="s">
        <v>242</v>
      </c>
      <c r="E73" s="32" t="s">
        <v>243</v>
      </c>
      <c r="F73" s="77" t="s">
        <v>25</v>
      </c>
      <c r="G73" s="38">
        <v>20.05</v>
      </c>
      <c r="H73" s="80">
        <v>20.05</v>
      </c>
      <c r="I73" s="58">
        <f t="shared" si="18"/>
        <v>22456</v>
      </c>
      <c r="J73" s="59">
        <f t="shared" si="14"/>
        <v>1369.816</v>
      </c>
      <c r="K73" s="60">
        <v>0.8</v>
      </c>
      <c r="L73" s="59">
        <f t="shared" si="19"/>
        <v>1095.8528</v>
      </c>
      <c r="M73" s="65">
        <f t="shared" si="20"/>
        <v>273.9632</v>
      </c>
      <c r="N73" s="91" t="s">
        <v>244</v>
      </c>
      <c r="O73" s="101" t="s">
        <v>27</v>
      </c>
      <c r="P73" s="83"/>
      <c r="Q73" s="83"/>
    </row>
    <row r="74" s="74" customFormat="1" ht="16" customHeight="1" spans="1:17">
      <c r="A74" s="28">
        <f t="shared" si="17"/>
        <v>68</v>
      </c>
      <c r="B74" s="97" t="s">
        <v>245</v>
      </c>
      <c r="C74" s="77" t="s">
        <v>22</v>
      </c>
      <c r="D74" s="31" t="s">
        <v>29</v>
      </c>
      <c r="E74" s="32" t="s">
        <v>246</v>
      </c>
      <c r="F74" s="77" t="s">
        <v>25</v>
      </c>
      <c r="G74" s="38">
        <v>20.25</v>
      </c>
      <c r="H74" s="80">
        <v>20.25</v>
      </c>
      <c r="I74" s="58">
        <f t="shared" si="18"/>
        <v>22680</v>
      </c>
      <c r="J74" s="59">
        <f t="shared" si="14"/>
        <v>1383.48</v>
      </c>
      <c r="K74" s="60">
        <v>0.8</v>
      </c>
      <c r="L74" s="59">
        <f t="shared" si="19"/>
        <v>1106.784</v>
      </c>
      <c r="M74" s="65">
        <f t="shared" si="20"/>
        <v>276.696</v>
      </c>
      <c r="N74" s="91" t="s">
        <v>247</v>
      </c>
      <c r="O74" s="101" t="s">
        <v>27</v>
      </c>
      <c r="P74" s="83"/>
      <c r="Q74" s="83"/>
    </row>
    <row r="75" s="74" customFormat="1" ht="16" customHeight="1" spans="1:17">
      <c r="A75" s="28">
        <f t="shared" si="17"/>
        <v>69</v>
      </c>
      <c r="B75" s="97" t="s">
        <v>248</v>
      </c>
      <c r="C75" s="77" t="s">
        <v>22</v>
      </c>
      <c r="D75" s="31" t="s">
        <v>71</v>
      </c>
      <c r="E75" s="32" t="s">
        <v>221</v>
      </c>
      <c r="F75" s="77" t="s">
        <v>25</v>
      </c>
      <c r="G75" s="38">
        <v>4.65</v>
      </c>
      <c r="H75" s="80">
        <v>4.65</v>
      </c>
      <c r="I75" s="58">
        <f t="shared" si="18"/>
        <v>5208</v>
      </c>
      <c r="J75" s="59">
        <f t="shared" si="14"/>
        <v>317.688</v>
      </c>
      <c r="K75" s="60">
        <v>0.8</v>
      </c>
      <c r="L75" s="59">
        <f t="shared" si="19"/>
        <v>254.1504</v>
      </c>
      <c r="M75" s="65">
        <f t="shared" si="20"/>
        <v>63.5376</v>
      </c>
      <c r="N75" s="91" t="s">
        <v>249</v>
      </c>
      <c r="O75" s="101" t="s">
        <v>27</v>
      </c>
      <c r="P75" s="83"/>
      <c r="Q75" s="83"/>
    </row>
    <row r="76" s="74" customFormat="1" ht="16" customHeight="1" spans="1:17">
      <c r="A76" s="28">
        <f t="shared" ref="A76:A85" si="21">ROW()-6</f>
        <v>70</v>
      </c>
      <c r="B76" s="97" t="s">
        <v>250</v>
      </c>
      <c r="C76" s="77" t="s">
        <v>22</v>
      </c>
      <c r="D76" s="31" t="s">
        <v>98</v>
      </c>
      <c r="E76" s="32" t="s">
        <v>251</v>
      </c>
      <c r="F76" s="77" t="s">
        <v>25</v>
      </c>
      <c r="G76" s="38">
        <v>3.1</v>
      </c>
      <c r="H76" s="80">
        <v>3.1</v>
      </c>
      <c r="I76" s="58">
        <f t="shared" si="18"/>
        <v>3472</v>
      </c>
      <c r="J76" s="59">
        <f t="shared" si="14"/>
        <v>211.792</v>
      </c>
      <c r="K76" s="60">
        <v>0.8</v>
      </c>
      <c r="L76" s="59">
        <f t="shared" si="19"/>
        <v>169.4336</v>
      </c>
      <c r="M76" s="65">
        <f t="shared" si="20"/>
        <v>42.3584</v>
      </c>
      <c r="N76" s="91" t="s">
        <v>252</v>
      </c>
      <c r="O76" s="101" t="s">
        <v>27</v>
      </c>
      <c r="P76" s="83"/>
      <c r="Q76" s="83"/>
    </row>
    <row r="77" s="74" customFormat="1" ht="16" customHeight="1" spans="1:17">
      <c r="A77" s="28">
        <f t="shared" si="21"/>
        <v>71</v>
      </c>
      <c r="B77" s="97" t="s">
        <v>253</v>
      </c>
      <c r="C77" s="77" t="s">
        <v>22</v>
      </c>
      <c r="D77" s="31" t="s">
        <v>134</v>
      </c>
      <c r="E77" s="32" t="s">
        <v>251</v>
      </c>
      <c r="F77" s="77" t="s">
        <v>25</v>
      </c>
      <c r="G77" s="38">
        <v>8.5</v>
      </c>
      <c r="H77" s="80">
        <v>8.5</v>
      </c>
      <c r="I77" s="58">
        <f t="shared" si="18"/>
        <v>9520</v>
      </c>
      <c r="J77" s="59">
        <f t="shared" ref="J77:J108" si="22">G77*68.32</f>
        <v>580.72</v>
      </c>
      <c r="K77" s="60">
        <v>0.8</v>
      </c>
      <c r="L77" s="59">
        <f t="shared" si="19"/>
        <v>464.576</v>
      </c>
      <c r="M77" s="65">
        <f t="shared" si="20"/>
        <v>116.144</v>
      </c>
      <c r="N77" s="91" t="s">
        <v>254</v>
      </c>
      <c r="O77" s="101" t="s">
        <v>27</v>
      </c>
      <c r="P77" s="83"/>
      <c r="Q77" s="83"/>
    </row>
    <row r="78" s="74" customFormat="1" ht="16" customHeight="1" spans="1:17">
      <c r="A78" s="28">
        <f t="shared" si="21"/>
        <v>72</v>
      </c>
      <c r="B78" s="97" t="s">
        <v>255</v>
      </c>
      <c r="C78" s="77" t="s">
        <v>22</v>
      </c>
      <c r="D78" s="31" t="s">
        <v>41</v>
      </c>
      <c r="E78" s="32" t="s">
        <v>256</v>
      </c>
      <c r="F78" s="77" t="s">
        <v>25</v>
      </c>
      <c r="G78" s="38">
        <v>7.75</v>
      </c>
      <c r="H78" s="34">
        <v>7.75</v>
      </c>
      <c r="I78" s="58">
        <f t="shared" si="18"/>
        <v>8680</v>
      </c>
      <c r="J78" s="59">
        <f t="shared" si="22"/>
        <v>529.48</v>
      </c>
      <c r="K78" s="60">
        <v>0.8</v>
      </c>
      <c r="L78" s="59">
        <f t="shared" si="19"/>
        <v>423.584</v>
      </c>
      <c r="M78" s="65">
        <f t="shared" si="20"/>
        <v>105.896</v>
      </c>
      <c r="N78" s="91" t="s">
        <v>257</v>
      </c>
      <c r="O78" s="101" t="s">
        <v>27</v>
      </c>
      <c r="P78" s="83"/>
      <c r="Q78" s="83"/>
    </row>
    <row r="79" s="74" customFormat="1" ht="16" customHeight="1" spans="1:17">
      <c r="A79" s="28">
        <f t="shared" si="21"/>
        <v>73</v>
      </c>
      <c r="B79" s="97" t="s">
        <v>258</v>
      </c>
      <c r="C79" s="77" t="s">
        <v>22</v>
      </c>
      <c r="D79" s="31" t="s">
        <v>259</v>
      </c>
      <c r="E79" s="32" t="s">
        <v>260</v>
      </c>
      <c r="F79" s="77" t="s">
        <v>25</v>
      </c>
      <c r="G79" s="38">
        <v>65.43</v>
      </c>
      <c r="H79" s="34">
        <v>65.43</v>
      </c>
      <c r="I79" s="58">
        <f t="shared" si="18"/>
        <v>73281.6</v>
      </c>
      <c r="J79" s="59">
        <f t="shared" si="22"/>
        <v>4470.1776</v>
      </c>
      <c r="K79" s="60">
        <v>0.8</v>
      </c>
      <c r="L79" s="59">
        <f t="shared" si="19"/>
        <v>3576.14208</v>
      </c>
      <c r="M79" s="65">
        <f t="shared" si="20"/>
        <v>894.03552</v>
      </c>
      <c r="N79" s="91" t="s">
        <v>261</v>
      </c>
      <c r="O79" s="101" t="s">
        <v>27</v>
      </c>
      <c r="P79" s="83"/>
      <c r="Q79" s="83"/>
    </row>
    <row r="80" s="74" customFormat="1" ht="16" customHeight="1" spans="1:17">
      <c r="A80" s="28">
        <f t="shared" si="21"/>
        <v>74</v>
      </c>
      <c r="B80" s="97" t="s">
        <v>262</v>
      </c>
      <c r="C80" s="77" t="s">
        <v>22</v>
      </c>
      <c r="D80" s="31" t="s">
        <v>231</v>
      </c>
      <c r="E80" s="32" t="s">
        <v>263</v>
      </c>
      <c r="F80" s="77" t="s">
        <v>25</v>
      </c>
      <c r="G80" s="38">
        <v>1.55</v>
      </c>
      <c r="H80" s="34">
        <v>1.55</v>
      </c>
      <c r="I80" s="58">
        <f t="shared" si="18"/>
        <v>1736</v>
      </c>
      <c r="J80" s="59">
        <f t="shared" si="22"/>
        <v>105.896</v>
      </c>
      <c r="K80" s="60">
        <v>0.8</v>
      </c>
      <c r="L80" s="59">
        <f t="shared" si="19"/>
        <v>84.7168</v>
      </c>
      <c r="M80" s="65">
        <f t="shared" si="20"/>
        <v>21.1792</v>
      </c>
      <c r="N80" s="91" t="s">
        <v>264</v>
      </c>
      <c r="O80" s="101" t="s">
        <v>27</v>
      </c>
      <c r="P80" s="83"/>
      <c r="Q80" s="83"/>
    </row>
    <row r="81" s="74" customFormat="1" ht="16" customHeight="1" spans="1:17">
      <c r="A81" s="28">
        <f t="shared" si="21"/>
        <v>75</v>
      </c>
      <c r="B81" s="97" t="s">
        <v>265</v>
      </c>
      <c r="C81" s="77" t="s">
        <v>22</v>
      </c>
      <c r="D81" s="31" t="s">
        <v>49</v>
      </c>
      <c r="E81" s="32" t="s">
        <v>263</v>
      </c>
      <c r="F81" s="77" t="s">
        <v>25</v>
      </c>
      <c r="G81" s="38">
        <v>5.69</v>
      </c>
      <c r="H81" s="34">
        <v>5.69</v>
      </c>
      <c r="I81" s="58">
        <f t="shared" si="18"/>
        <v>6372.8</v>
      </c>
      <c r="J81" s="59">
        <f t="shared" si="22"/>
        <v>388.7408</v>
      </c>
      <c r="K81" s="60">
        <v>0.8</v>
      </c>
      <c r="L81" s="59">
        <f t="shared" si="19"/>
        <v>310.99264</v>
      </c>
      <c r="M81" s="65">
        <f t="shared" si="20"/>
        <v>77.74816</v>
      </c>
      <c r="N81" s="91" t="s">
        <v>266</v>
      </c>
      <c r="O81" s="101" t="s">
        <v>27</v>
      </c>
      <c r="P81" s="83"/>
      <c r="Q81" s="83"/>
    </row>
    <row r="82" s="74" customFormat="1" ht="16" customHeight="1" spans="1:17">
      <c r="A82" s="28">
        <f t="shared" si="21"/>
        <v>76</v>
      </c>
      <c r="B82" s="97" t="s">
        <v>267</v>
      </c>
      <c r="C82" s="77" t="s">
        <v>22</v>
      </c>
      <c r="D82" s="31" t="s">
        <v>45</v>
      </c>
      <c r="E82" s="32" t="s">
        <v>268</v>
      </c>
      <c r="F82" s="77" t="s">
        <v>25</v>
      </c>
      <c r="G82" s="38">
        <v>4.65</v>
      </c>
      <c r="H82" s="34">
        <v>4.65</v>
      </c>
      <c r="I82" s="58">
        <f t="shared" si="18"/>
        <v>5208</v>
      </c>
      <c r="J82" s="59">
        <f t="shared" si="22"/>
        <v>317.688</v>
      </c>
      <c r="K82" s="60">
        <v>0.8</v>
      </c>
      <c r="L82" s="59">
        <f t="shared" si="19"/>
        <v>254.1504</v>
      </c>
      <c r="M82" s="65">
        <f t="shared" si="20"/>
        <v>63.5376</v>
      </c>
      <c r="N82" s="91" t="s">
        <v>269</v>
      </c>
      <c r="O82" s="101" t="s">
        <v>27</v>
      </c>
      <c r="P82" s="83"/>
      <c r="Q82" s="83"/>
    </row>
    <row r="83" s="74" customFormat="1" ht="16" customHeight="1" spans="1:17">
      <c r="A83" s="28">
        <f t="shared" si="21"/>
        <v>77</v>
      </c>
      <c r="B83" s="97" t="s">
        <v>270</v>
      </c>
      <c r="C83" s="77" t="s">
        <v>22</v>
      </c>
      <c r="D83" s="31" t="s">
        <v>271</v>
      </c>
      <c r="E83" s="32" t="s">
        <v>272</v>
      </c>
      <c r="F83" s="77" t="s">
        <v>25</v>
      </c>
      <c r="G83" s="38">
        <v>17.55</v>
      </c>
      <c r="H83" s="34">
        <v>17.55</v>
      </c>
      <c r="I83" s="58">
        <f t="shared" si="18"/>
        <v>19656</v>
      </c>
      <c r="J83" s="59">
        <f t="shared" si="22"/>
        <v>1199.016</v>
      </c>
      <c r="K83" s="60">
        <v>0.8</v>
      </c>
      <c r="L83" s="59">
        <f t="shared" si="19"/>
        <v>959.2128</v>
      </c>
      <c r="M83" s="65">
        <f t="shared" si="20"/>
        <v>239.8032</v>
      </c>
      <c r="N83" s="91" t="s">
        <v>273</v>
      </c>
      <c r="O83" s="101" t="s">
        <v>27</v>
      </c>
      <c r="P83" s="83"/>
      <c r="Q83" s="83"/>
    </row>
    <row r="84" s="74" customFormat="1" ht="16" customHeight="1" spans="1:17">
      <c r="A84" s="28">
        <f t="shared" si="21"/>
        <v>78</v>
      </c>
      <c r="B84" s="97" t="s">
        <v>274</v>
      </c>
      <c r="C84" s="77" t="s">
        <v>22</v>
      </c>
      <c r="D84" s="31" t="s">
        <v>202</v>
      </c>
      <c r="E84" s="32" t="s">
        <v>275</v>
      </c>
      <c r="F84" s="77" t="s">
        <v>25</v>
      </c>
      <c r="G84" s="38">
        <v>0.75</v>
      </c>
      <c r="H84" s="34">
        <v>0.75</v>
      </c>
      <c r="I84" s="58">
        <f t="shared" si="18"/>
        <v>840</v>
      </c>
      <c r="J84" s="59">
        <f t="shared" si="22"/>
        <v>51.24</v>
      </c>
      <c r="K84" s="60">
        <v>0.8</v>
      </c>
      <c r="L84" s="59">
        <f t="shared" si="19"/>
        <v>40.992</v>
      </c>
      <c r="M84" s="65">
        <f t="shared" si="20"/>
        <v>10.248</v>
      </c>
      <c r="N84" s="91" t="s">
        <v>276</v>
      </c>
      <c r="O84" s="101" t="s">
        <v>27</v>
      </c>
      <c r="P84" s="83"/>
      <c r="Q84" s="83"/>
    </row>
    <row r="85" s="74" customFormat="1" ht="16" customHeight="1" spans="1:17">
      <c r="A85" s="28">
        <f t="shared" si="21"/>
        <v>79</v>
      </c>
      <c r="B85" s="97" t="s">
        <v>277</v>
      </c>
      <c r="C85" s="77" t="s">
        <v>22</v>
      </c>
      <c r="D85" s="31" t="s">
        <v>91</v>
      </c>
      <c r="E85" s="32" t="s">
        <v>278</v>
      </c>
      <c r="F85" s="77" t="s">
        <v>25</v>
      </c>
      <c r="G85" s="38">
        <v>65.83</v>
      </c>
      <c r="H85" s="34">
        <v>65.83</v>
      </c>
      <c r="I85" s="58">
        <f t="shared" si="18"/>
        <v>73729.6</v>
      </c>
      <c r="J85" s="59">
        <f t="shared" si="22"/>
        <v>4497.5056</v>
      </c>
      <c r="K85" s="60">
        <v>0.8</v>
      </c>
      <c r="L85" s="59">
        <f t="shared" si="19"/>
        <v>3598.00448</v>
      </c>
      <c r="M85" s="65">
        <f t="shared" si="20"/>
        <v>899.50112</v>
      </c>
      <c r="N85" s="91" t="s">
        <v>279</v>
      </c>
      <c r="O85" s="101" t="s">
        <v>27</v>
      </c>
      <c r="P85" s="83"/>
      <c r="Q85" s="83"/>
    </row>
    <row r="86" s="74" customFormat="1" ht="16" customHeight="1" spans="1:17">
      <c r="A86" s="28">
        <f t="shared" ref="A86:A95" si="23">ROW()-6</f>
        <v>80</v>
      </c>
      <c r="B86" s="97" t="s">
        <v>280</v>
      </c>
      <c r="C86" s="77" t="s">
        <v>22</v>
      </c>
      <c r="D86" s="31" t="s">
        <v>259</v>
      </c>
      <c r="E86" s="32" t="s">
        <v>281</v>
      </c>
      <c r="F86" s="77" t="s">
        <v>25</v>
      </c>
      <c r="G86" s="38">
        <v>7.9</v>
      </c>
      <c r="H86" s="34">
        <v>7.9</v>
      </c>
      <c r="I86" s="58">
        <f t="shared" si="18"/>
        <v>8848</v>
      </c>
      <c r="J86" s="59">
        <f t="shared" si="22"/>
        <v>539.728</v>
      </c>
      <c r="K86" s="60">
        <v>0.8</v>
      </c>
      <c r="L86" s="59">
        <f t="shared" si="19"/>
        <v>431.7824</v>
      </c>
      <c r="M86" s="65">
        <f t="shared" si="20"/>
        <v>107.9456</v>
      </c>
      <c r="N86" s="91" t="s">
        <v>282</v>
      </c>
      <c r="O86" s="101" t="s">
        <v>27</v>
      </c>
      <c r="P86" s="83"/>
      <c r="Q86" s="83"/>
    </row>
    <row r="87" s="74" customFormat="1" ht="16" customHeight="1" spans="1:17">
      <c r="A87" s="28">
        <f t="shared" si="23"/>
        <v>81</v>
      </c>
      <c r="B87" s="97" t="s">
        <v>283</v>
      </c>
      <c r="C87" s="77" t="s">
        <v>22</v>
      </c>
      <c r="D87" s="31" t="s">
        <v>284</v>
      </c>
      <c r="E87" s="32" t="s">
        <v>285</v>
      </c>
      <c r="F87" s="77" t="s">
        <v>25</v>
      </c>
      <c r="G87" s="38">
        <v>10.05</v>
      </c>
      <c r="H87" s="34">
        <v>10.05</v>
      </c>
      <c r="I87" s="58">
        <f t="shared" si="18"/>
        <v>11256</v>
      </c>
      <c r="J87" s="59">
        <f t="shared" si="22"/>
        <v>686.616</v>
      </c>
      <c r="K87" s="60">
        <v>0.8</v>
      </c>
      <c r="L87" s="59">
        <f t="shared" si="19"/>
        <v>549.2928</v>
      </c>
      <c r="M87" s="65">
        <f t="shared" si="20"/>
        <v>137.3232</v>
      </c>
      <c r="N87" s="91" t="s">
        <v>286</v>
      </c>
      <c r="O87" s="101" t="s">
        <v>27</v>
      </c>
      <c r="P87" s="83"/>
      <c r="Q87" s="83"/>
    </row>
    <row r="88" s="74" customFormat="1" ht="16" customHeight="1" spans="1:17">
      <c r="A88" s="28">
        <f t="shared" si="23"/>
        <v>82</v>
      </c>
      <c r="B88" s="97" t="s">
        <v>287</v>
      </c>
      <c r="C88" s="77" t="s">
        <v>22</v>
      </c>
      <c r="D88" s="31" t="s">
        <v>57</v>
      </c>
      <c r="E88" s="32" t="s">
        <v>288</v>
      </c>
      <c r="F88" s="77" t="s">
        <v>25</v>
      </c>
      <c r="G88" s="38">
        <v>4.65</v>
      </c>
      <c r="H88" s="34">
        <v>4.65</v>
      </c>
      <c r="I88" s="58">
        <f t="shared" si="18"/>
        <v>5208</v>
      </c>
      <c r="J88" s="59">
        <f t="shared" si="22"/>
        <v>317.688</v>
      </c>
      <c r="K88" s="60">
        <v>0.8</v>
      </c>
      <c r="L88" s="59">
        <f t="shared" si="19"/>
        <v>254.1504</v>
      </c>
      <c r="M88" s="65">
        <f t="shared" si="20"/>
        <v>63.5376</v>
      </c>
      <c r="N88" s="91" t="s">
        <v>289</v>
      </c>
      <c r="O88" s="101" t="s">
        <v>27</v>
      </c>
      <c r="P88" s="83"/>
      <c r="Q88" s="83"/>
    </row>
    <row r="89" s="74" customFormat="1" ht="16" customHeight="1" spans="1:17">
      <c r="A89" s="28">
        <f t="shared" si="23"/>
        <v>83</v>
      </c>
      <c r="B89" s="97" t="s">
        <v>290</v>
      </c>
      <c r="C89" s="77" t="s">
        <v>22</v>
      </c>
      <c r="D89" s="31" t="s">
        <v>130</v>
      </c>
      <c r="E89" s="32" t="s">
        <v>291</v>
      </c>
      <c r="F89" s="77" t="s">
        <v>25</v>
      </c>
      <c r="G89" s="38">
        <v>3.1</v>
      </c>
      <c r="H89" s="34">
        <v>3.1</v>
      </c>
      <c r="I89" s="58">
        <f t="shared" si="18"/>
        <v>3472</v>
      </c>
      <c r="J89" s="59">
        <f t="shared" si="22"/>
        <v>211.792</v>
      </c>
      <c r="K89" s="60">
        <v>0.8</v>
      </c>
      <c r="L89" s="59">
        <f t="shared" si="19"/>
        <v>169.4336</v>
      </c>
      <c r="M89" s="65">
        <f t="shared" si="20"/>
        <v>42.3584</v>
      </c>
      <c r="N89" s="91" t="s">
        <v>292</v>
      </c>
      <c r="O89" s="101" t="s">
        <v>27</v>
      </c>
      <c r="P89" s="83"/>
      <c r="Q89" s="83"/>
    </row>
    <row r="90" s="74" customFormat="1" ht="16" customHeight="1" spans="1:17">
      <c r="A90" s="28">
        <f t="shared" si="23"/>
        <v>84</v>
      </c>
      <c r="B90" s="97" t="s">
        <v>293</v>
      </c>
      <c r="C90" s="77" t="s">
        <v>22</v>
      </c>
      <c r="D90" s="31" t="s">
        <v>130</v>
      </c>
      <c r="E90" s="32" t="s">
        <v>294</v>
      </c>
      <c r="F90" s="77" t="s">
        <v>25</v>
      </c>
      <c r="G90" s="38">
        <v>6.3</v>
      </c>
      <c r="H90" s="34">
        <v>6.3</v>
      </c>
      <c r="I90" s="58">
        <f t="shared" si="18"/>
        <v>7056</v>
      </c>
      <c r="J90" s="59">
        <f t="shared" si="22"/>
        <v>430.416</v>
      </c>
      <c r="K90" s="60">
        <v>0.8</v>
      </c>
      <c r="L90" s="59">
        <f t="shared" si="19"/>
        <v>344.3328</v>
      </c>
      <c r="M90" s="65">
        <f t="shared" si="20"/>
        <v>86.0832</v>
      </c>
      <c r="N90" s="91" t="s">
        <v>295</v>
      </c>
      <c r="O90" s="101" t="s">
        <v>27</v>
      </c>
      <c r="P90" s="83"/>
      <c r="Q90" s="83"/>
    </row>
    <row r="91" s="74" customFormat="1" ht="16" customHeight="1" spans="1:17">
      <c r="A91" s="28">
        <f t="shared" si="23"/>
        <v>85</v>
      </c>
      <c r="B91" s="97" t="s">
        <v>296</v>
      </c>
      <c r="C91" s="77" t="s">
        <v>22</v>
      </c>
      <c r="D91" s="31" t="s">
        <v>297</v>
      </c>
      <c r="E91" s="32" t="s">
        <v>298</v>
      </c>
      <c r="F91" s="77" t="s">
        <v>25</v>
      </c>
      <c r="G91" s="38">
        <v>0.56</v>
      </c>
      <c r="H91" s="34">
        <v>0.56</v>
      </c>
      <c r="I91" s="58">
        <f t="shared" si="18"/>
        <v>627.2</v>
      </c>
      <c r="J91" s="59">
        <f t="shared" si="22"/>
        <v>38.2592</v>
      </c>
      <c r="K91" s="60">
        <v>0.8</v>
      </c>
      <c r="L91" s="59">
        <f t="shared" si="19"/>
        <v>30.60736</v>
      </c>
      <c r="M91" s="65">
        <f t="shared" si="20"/>
        <v>7.65184</v>
      </c>
      <c r="N91" s="91" t="s">
        <v>299</v>
      </c>
      <c r="O91" s="101" t="s">
        <v>27</v>
      </c>
      <c r="P91" s="83"/>
      <c r="Q91" s="83"/>
    </row>
    <row r="92" s="74" customFormat="1" ht="16" customHeight="1" spans="1:17">
      <c r="A92" s="28">
        <f t="shared" si="23"/>
        <v>86</v>
      </c>
      <c r="B92" s="114" t="s">
        <v>300</v>
      </c>
      <c r="C92" s="77" t="s">
        <v>22</v>
      </c>
      <c r="D92" s="31" t="s">
        <v>163</v>
      </c>
      <c r="E92" s="32" t="s">
        <v>298</v>
      </c>
      <c r="F92" s="77" t="s">
        <v>25</v>
      </c>
      <c r="G92" s="38">
        <v>50.48</v>
      </c>
      <c r="H92" s="34">
        <v>50.48</v>
      </c>
      <c r="I92" s="58">
        <f t="shared" si="18"/>
        <v>56537.6</v>
      </c>
      <c r="J92" s="59">
        <f t="shared" si="22"/>
        <v>3448.7936</v>
      </c>
      <c r="K92" s="60">
        <v>0.8</v>
      </c>
      <c r="L92" s="59">
        <f t="shared" si="19"/>
        <v>2759.03488</v>
      </c>
      <c r="M92" s="65">
        <f t="shared" si="20"/>
        <v>689.75872</v>
      </c>
      <c r="N92" s="91" t="s">
        <v>301</v>
      </c>
      <c r="O92" s="101" t="s">
        <v>27</v>
      </c>
      <c r="P92" s="83"/>
      <c r="Q92" s="83"/>
    </row>
    <row r="93" s="74" customFormat="1" ht="16" customHeight="1" spans="1:17">
      <c r="A93" s="28">
        <f t="shared" si="23"/>
        <v>87</v>
      </c>
      <c r="B93" s="97" t="s">
        <v>302</v>
      </c>
      <c r="C93" s="77" t="s">
        <v>22</v>
      </c>
      <c r="D93" s="31" t="s">
        <v>303</v>
      </c>
      <c r="E93" s="32" t="s">
        <v>304</v>
      </c>
      <c r="F93" s="77" t="s">
        <v>25</v>
      </c>
      <c r="G93" s="38">
        <v>6.2</v>
      </c>
      <c r="H93" s="34">
        <v>6.2</v>
      </c>
      <c r="I93" s="58">
        <f t="shared" si="18"/>
        <v>6944</v>
      </c>
      <c r="J93" s="59">
        <f t="shared" si="22"/>
        <v>423.584</v>
      </c>
      <c r="K93" s="60">
        <v>0.8</v>
      </c>
      <c r="L93" s="59">
        <f t="shared" si="19"/>
        <v>338.8672</v>
      </c>
      <c r="M93" s="65">
        <f t="shared" si="20"/>
        <v>84.7168</v>
      </c>
      <c r="N93" s="91" t="s">
        <v>305</v>
      </c>
      <c r="O93" s="101" t="s">
        <v>27</v>
      </c>
      <c r="P93" s="83"/>
      <c r="Q93" s="83"/>
    </row>
    <row r="94" s="74" customFormat="1" ht="16" customHeight="1" spans="1:17">
      <c r="A94" s="28">
        <f t="shared" si="23"/>
        <v>88</v>
      </c>
      <c r="B94" s="97" t="s">
        <v>306</v>
      </c>
      <c r="C94" s="77" t="s">
        <v>22</v>
      </c>
      <c r="D94" s="31" t="s">
        <v>307</v>
      </c>
      <c r="E94" s="32" t="s">
        <v>308</v>
      </c>
      <c r="F94" s="77" t="s">
        <v>25</v>
      </c>
      <c r="G94" s="38">
        <v>8.08</v>
      </c>
      <c r="H94" s="34">
        <v>8.08</v>
      </c>
      <c r="I94" s="58">
        <f t="shared" si="18"/>
        <v>9049.6</v>
      </c>
      <c r="J94" s="59">
        <f t="shared" si="22"/>
        <v>552.0256</v>
      </c>
      <c r="K94" s="60">
        <v>0.8</v>
      </c>
      <c r="L94" s="59">
        <f t="shared" si="19"/>
        <v>441.62048</v>
      </c>
      <c r="M94" s="65">
        <f t="shared" si="20"/>
        <v>110.40512</v>
      </c>
      <c r="N94" s="91" t="s">
        <v>309</v>
      </c>
      <c r="O94" s="101" t="s">
        <v>27</v>
      </c>
      <c r="P94" s="83"/>
      <c r="Q94" s="83"/>
    </row>
    <row r="95" s="74" customFormat="1" ht="16" customHeight="1" spans="1:17">
      <c r="A95" s="28">
        <f t="shared" si="23"/>
        <v>89</v>
      </c>
      <c r="B95" s="97" t="s">
        <v>310</v>
      </c>
      <c r="C95" s="77" t="s">
        <v>22</v>
      </c>
      <c r="D95" s="31" t="s">
        <v>311</v>
      </c>
      <c r="E95" s="32" t="s">
        <v>312</v>
      </c>
      <c r="F95" s="77" t="s">
        <v>25</v>
      </c>
      <c r="G95" s="38">
        <v>4.45</v>
      </c>
      <c r="H95" s="34">
        <v>4.45</v>
      </c>
      <c r="I95" s="58">
        <f t="shared" si="18"/>
        <v>4984</v>
      </c>
      <c r="J95" s="59">
        <f t="shared" si="22"/>
        <v>304.024</v>
      </c>
      <c r="K95" s="60">
        <v>0.8</v>
      </c>
      <c r="L95" s="59">
        <f t="shared" si="19"/>
        <v>243.2192</v>
      </c>
      <c r="M95" s="65">
        <f t="shared" si="20"/>
        <v>60.8048</v>
      </c>
      <c r="N95" s="91" t="s">
        <v>313</v>
      </c>
      <c r="O95" s="101" t="s">
        <v>27</v>
      </c>
      <c r="P95" s="83"/>
      <c r="Q95" s="83"/>
    </row>
    <row r="96" s="74" customFormat="1" ht="16" customHeight="1" spans="1:17">
      <c r="A96" s="28">
        <f t="shared" ref="A96:A105" si="24">ROW()-6</f>
        <v>90</v>
      </c>
      <c r="B96" s="97" t="s">
        <v>314</v>
      </c>
      <c r="C96" s="77" t="s">
        <v>22</v>
      </c>
      <c r="D96" s="31" t="s">
        <v>307</v>
      </c>
      <c r="E96" s="32" t="s">
        <v>312</v>
      </c>
      <c r="F96" s="77" t="s">
        <v>25</v>
      </c>
      <c r="G96" s="38">
        <v>1.55</v>
      </c>
      <c r="H96" s="34">
        <v>1.55</v>
      </c>
      <c r="I96" s="58">
        <f t="shared" si="18"/>
        <v>1736</v>
      </c>
      <c r="J96" s="59">
        <f t="shared" si="22"/>
        <v>105.896</v>
      </c>
      <c r="K96" s="60">
        <v>0.8</v>
      </c>
      <c r="L96" s="59">
        <f t="shared" si="19"/>
        <v>84.7168</v>
      </c>
      <c r="M96" s="65">
        <f t="shared" si="20"/>
        <v>21.1792</v>
      </c>
      <c r="N96" s="91" t="s">
        <v>315</v>
      </c>
      <c r="O96" s="101" t="s">
        <v>27</v>
      </c>
      <c r="P96" s="83"/>
      <c r="Q96" s="83"/>
    </row>
    <row r="97" s="74" customFormat="1" ht="16" customHeight="1" spans="1:17">
      <c r="A97" s="28">
        <f t="shared" si="24"/>
        <v>91</v>
      </c>
      <c r="B97" s="97" t="s">
        <v>316</v>
      </c>
      <c r="C97" s="77" t="s">
        <v>22</v>
      </c>
      <c r="D97" s="31" t="s">
        <v>49</v>
      </c>
      <c r="E97" s="32" t="s">
        <v>317</v>
      </c>
      <c r="F97" s="77" t="s">
        <v>25</v>
      </c>
      <c r="G97" s="38">
        <v>13.4</v>
      </c>
      <c r="H97" s="34">
        <v>13.4</v>
      </c>
      <c r="I97" s="58">
        <f t="shared" si="18"/>
        <v>15008</v>
      </c>
      <c r="J97" s="59">
        <f t="shared" si="22"/>
        <v>915.488</v>
      </c>
      <c r="K97" s="60">
        <v>0.8</v>
      </c>
      <c r="L97" s="59">
        <f t="shared" si="19"/>
        <v>732.3904</v>
      </c>
      <c r="M97" s="65">
        <f t="shared" si="20"/>
        <v>183.0976</v>
      </c>
      <c r="N97" s="91" t="s">
        <v>318</v>
      </c>
      <c r="O97" s="101" t="s">
        <v>27</v>
      </c>
      <c r="P97" s="83"/>
      <c r="Q97" s="83"/>
    </row>
    <row r="98" s="74" customFormat="1" ht="16" customHeight="1" spans="1:17">
      <c r="A98" s="28">
        <f t="shared" si="24"/>
        <v>92</v>
      </c>
      <c r="B98" s="97" t="s">
        <v>319</v>
      </c>
      <c r="C98" s="77" t="s">
        <v>22</v>
      </c>
      <c r="D98" s="31" t="s">
        <v>91</v>
      </c>
      <c r="E98" s="32" t="s">
        <v>320</v>
      </c>
      <c r="F98" s="77" t="s">
        <v>25</v>
      </c>
      <c r="G98" s="38">
        <v>10.57</v>
      </c>
      <c r="H98" s="34">
        <v>10.57</v>
      </c>
      <c r="I98" s="58">
        <f t="shared" si="18"/>
        <v>11838.4</v>
      </c>
      <c r="J98" s="59">
        <f t="shared" si="22"/>
        <v>722.1424</v>
      </c>
      <c r="K98" s="60">
        <v>0.8</v>
      </c>
      <c r="L98" s="59">
        <f t="shared" si="19"/>
        <v>577.71392</v>
      </c>
      <c r="M98" s="65">
        <f t="shared" si="20"/>
        <v>144.42848</v>
      </c>
      <c r="N98" s="91" t="s">
        <v>321</v>
      </c>
      <c r="O98" s="101" t="s">
        <v>27</v>
      </c>
      <c r="P98" s="83"/>
      <c r="Q98" s="83"/>
    </row>
    <row r="99" s="74" customFormat="1" ht="16" customHeight="1" spans="1:17">
      <c r="A99" s="28">
        <f t="shared" si="24"/>
        <v>93</v>
      </c>
      <c r="B99" s="97" t="s">
        <v>322</v>
      </c>
      <c r="C99" s="77" t="s">
        <v>22</v>
      </c>
      <c r="D99" s="31" t="s">
        <v>307</v>
      </c>
      <c r="E99" s="32" t="s">
        <v>323</v>
      </c>
      <c r="F99" s="77" t="s">
        <v>25</v>
      </c>
      <c r="G99" s="38">
        <v>3.1</v>
      </c>
      <c r="H99" s="34">
        <v>3.1</v>
      </c>
      <c r="I99" s="58">
        <f t="shared" si="18"/>
        <v>3472</v>
      </c>
      <c r="J99" s="59">
        <f t="shared" si="22"/>
        <v>211.792</v>
      </c>
      <c r="K99" s="60">
        <v>0.8</v>
      </c>
      <c r="L99" s="59">
        <f t="shared" si="19"/>
        <v>169.4336</v>
      </c>
      <c r="M99" s="65">
        <f t="shared" si="20"/>
        <v>42.3584</v>
      </c>
      <c r="N99" s="91" t="s">
        <v>324</v>
      </c>
      <c r="O99" s="101" t="s">
        <v>27</v>
      </c>
      <c r="P99" s="83"/>
      <c r="Q99" s="83"/>
    </row>
    <row r="100" s="74" customFormat="1" ht="16" customHeight="1" spans="1:17">
      <c r="A100" s="28">
        <f t="shared" si="24"/>
        <v>94</v>
      </c>
      <c r="B100" s="97" t="s">
        <v>325</v>
      </c>
      <c r="C100" s="77" t="s">
        <v>22</v>
      </c>
      <c r="D100" s="31" t="s">
        <v>111</v>
      </c>
      <c r="E100" s="32" t="s">
        <v>323</v>
      </c>
      <c r="F100" s="77" t="s">
        <v>25</v>
      </c>
      <c r="G100" s="38">
        <v>7.15</v>
      </c>
      <c r="H100" s="34">
        <v>7.15</v>
      </c>
      <c r="I100" s="58">
        <f t="shared" si="18"/>
        <v>8008</v>
      </c>
      <c r="J100" s="59">
        <f t="shared" si="22"/>
        <v>488.488</v>
      </c>
      <c r="K100" s="60">
        <v>0.8</v>
      </c>
      <c r="L100" s="59">
        <f t="shared" si="19"/>
        <v>390.7904</v>
      </c>
      <c r="M100" s="65">
        <f t="shared" si="20"/>
        <v>97.6976</v>
      </c>
      <c r="N100" s="91" t="s">
        <v>326</v>
      </c>
      <c r="O100" s="101" t="s">
        <v>27</v>
      </c>
      <c r="P100" s="83"/>
      <c r="Q100" s="83"/>
    </row>
    <row r="101" s="74" customFormat="1" ht="16" customHeight="1" spans="1:17">
      <c r="A101" s="28">
        <f t="shared" si="24"/>
        <v>95</v>
      </c>
      <c r="B101" s="97" t="s">
        <v>327</v>
      </c>
      <c r="C101" s="77" t="s">
        <v>22</v>
      </c>
      <c r="D101" s="31" t="s">
        <v>297</v>
      </c>
      <c r="E101" s="32" t="s">
        <v>328</v>
      </c>
      <c r="F101" s="77" t="s">
        <v>25</v>
      </c>
      <c r="G101" s="38">
        <v>8.1</v>
      </c>
      <c r="H101" s="34">
        <v>8.1</v>
      </c>
      <c r="I101" s="58">
        <f t="shared" si="18"/>
        <v>9072</v>
      </c>
      <c r="J101" s="59">
        <f t="shared" si="22"/>
        <v>553.392</v>
      </c>
      <c r="K101" s="60">
        <v>0.8</v>
      </c>
      <c r="L101" s="59">
        <f t="shared" si="19"/>
        <v>442.7136</v>
      </c>
      <c r="M101" s="65">
        <f t="shared" si="20"/>
        <v>110.6784</v>
      </c>
      <c r="N101" s="91" t="s">
        <v>329</v>
      </c>
      <c r="O101" s="101" t="s">
        <v>27</v>
      </c>
      <c r="P101" s="83"/>
      <c r="Q101" s="83"/>
    </row>
    <row r="102" s="74" customFormat="1" ht="16" customHeight="1" spans="1:17">
      <c r="A102" s="28">
        <f t="shared" si="24"/>
        <v>96</v>
      </c>
      <c r="B102" s="97" t="s">
        <v>330</v>
      </c>
      <c r="C102" s="77" t="s">
        <v>22</v>
      </c>
      <c r="D102" s="31" t="s">
        <v>41</v>
      </c>
      <c r="E102" s="32" t="s">
        <v>328</v>
      </c>
      <c r="F102" s="77" t="s">
        <v>25</v>
      </c>
      <c r="G102" s="38">
        <v>73.91</v>
      </c>
      <c r="H102" s="34">
        <v>73.91</v>
      </c>
      <c r="I102" s="58">
        <f t="shared" ref="I102:I133" si="25">G102*1120</f>
        <v>82779.2</v>
      </c>
      <c r="J102" s="59">
        <f t="shared" si="22"/>
        <v>5049.5312</v>
      </c>
      <c r="K102" s="60">
        <v>0.8</v>
      </c>
      <c r="L102" s="59">
        <f t="shared" ref="L102:L133" si="26">J102*K102</f>
        <v>4039.62496</v>
      </c>
      <c r="M102" s="65">
        <f t="shared" ref="M102:M133" si="27">G102*13.664</f>
        <v>1009.90624</v>
      </c>
      <c r="N102" s="91" t="s">
        <v>331</v>
      </c>
      <c r="O102" s="101" t="s">
        <v>27</v>
      </c>
      <c r="P102" s="83"/>
      <c r="Q102" s="83"/>
    </row>
    <row r="103" s="74" customFormat="1" ht="16" customHeight="1" spans="1:17">
      <c r="A103" s="28">
        <f t="shared" si="24"/>
        <v>97</v>
      </c>
      <c r="B103" s="97" t="s">
        <v>332</v>
      </c>
      <c r="C103" s="77" t="s">
        <v>22</v>
      </c>
      <c r="D103" s="31" t="s">
        <v>333</v>
      </c>
      <c r="E103" s="32" t="s">
        <v>334</v>
      </c>
      <c r="F103" s="77" t="s">
        <v>25</v>
      </c>
      <c r="G103" s="38">
        <v>24.4</v>
      </c>
      <c r="H103" s="34">
        <v>24.4</v>
      </c>
      <c r="I103" s="58">
        <f t="shared" si="25"/>
        <v>27328</v>
      </c>
      <c r="J103" s="59">
        <f t="shared" si="22"/>
        <v>1667.008</v>
      </c>
      <c r="K103" s="60">
        <v>0.8</v>
      </c>
      <c r="L103" s="59">
        <f t="shared" si="26"/>
        <v>1333.6064</v>
      </c>
      <c r="M103" s="65">
        <f t="shared" si="27"/>
        <v>333.4016</v>
      </c>
      <c r="N103" s="91" t="s">
        <v>335</v>
      </c>
      <c r="O103" s="101" t="s">
        <v>27</v>
      </c>
      <c r="P103" s="83"/>
      <c r="Q103" s="83"/>
    </row>
    <row r="104" s="74" customFormat="1" ht="16" customHeight="1" spans="1:17">
      <c r="A104" s="28">
        <f t="shared" si="24"/>
        <v>98</v>
      </c>
      <c r="B104" s="97" t="s">
        <v>336</v>
      </c>
      <c r="C104" s="77" t="s">
        <v>22</v>
      </c>
      <c r="D104" s="31" t="s">
        <v>57</v>
      </c>
      <c r="E104" s="32" t="s">
        <v>337</v>
      </c>
      <c r="F104" s="77" t="s">
        <v>25</v>
      </c>
      <c r="G104" s="38">
        <v>66.93</v>
      </c>
      <c r="H104" s="34">
        <v>66.93</v>
      </c>
      <c r="I104" s="58">
        <f t="shared" si="25"/>
        <v>74961.6</v>
      </c>
      <c r="J104" s="59">
        <f t="shared" si="22"/>
        <v>4572.6576</v>
      </c>
      <c r="K104" s="60">
        <v>0.8</v>
      </c>
      <c r="L104" s="59">
        <f t="shared" si="26"/>
        <v>3658.12608</v>
      </c>
      <c r="M104" s="65">
        <f t="shared" si="27"/>
        <v>914.53152</v>
      </c>
      <c r="N104" s="91" t="s">
        <v>338</v>
      </c>
      <c r="O104" s="101" t="s">
        <v>27</v>
      </c>
      <c r="P104" s="83"/>
      <c r="Q104" s="83"/>
    </row>
    <row r="105" s="74" customFormat="1" ht="16" customHeight="1" spans="1:17">
      <c r="A105" s="28">
        <f t="shared" si="24"/>
        <v>99</v>
      </c>
      <c r="B105" s="97" t="s">
        <v>339</v>
      </c>
      <c r="C105" s="77" t="s">
        <v>22</v>
      </c>
      <c r="D105" s="31" t="s">
        <v>340</v>
      </c>
      <c r="E105" s="32" t="s">
        <v>341</v>
      </c>
      <c r="F105" s="77" t="s">
        <v>25</v>
      </c>
      <c r="G105" s="38">
        <v>3.98</v>
      </c>
      <c r="H105" s="34">
        <v>3.98</v>
      </c>
      <c r="I105" s="58">
        <f t="shared" si="25"/>
        <v>4457.6</v>
      </c>
      <c r="J105" s="59">
        <f t="shared" si="22"/>
        <v>271.9136</v>
      </c>
      <c r="K105" s="60">
        <v>0.8</v>
      </c>
      <c r="L105" s="59">
        <f t="shared" si="26"/>
        <v>217.53088</v>
      </c>
      <c r="M105" s="65">
        <f t="shared" si="27"/>
        <v>54.38272</v>
      </c>
      <c r="N105" s="91" t="s">
        <v>342</v>
      </c>
      <c r="O105" s="101" t="s">
        <v>27</v>
      </c>
      <c r="P105" s="83"/>
      <c r="Q105" s="83"/>
    </row>
    <row r="106" s="74" customFormat="1" ht="16" customHeight="1" spans="1:17">
      <c r="A106" s="28">
        <f t="shared" ref="A106:A115" si="28">ROW()-6</f>
        <v>100</v>
      </c>
      <c r="B106" s="97" t="s">
        <v>343</v>
      </c>
      <c r="C106" s="77" t="s">
        <v>22</v>
      </c>
      <c r="D106" s="31" t="s">
        <v>297</v>
      </c>
      <c r="E106" s="32" t="s">
        <v>167</v>
      </c>
      <c r="F106" s="77" t="s">
        <v>25</v>
      </c>
      <c r="G106" s="38">
        <v>9.75</v>
      </c>
      <c r="H106" s="34">
        <v>9.75</v>
      </c>
      <c r="I106" s="58">
        <f t="shared" si="25"/>
        <v>10920</v>
      </c>
      <c r="J106" s="59">
        <f t="shared" si="22"/>
        <v>666.12</v>
      </c>
      <c r="K106" s="60">
        <v>0.8</v>
      </c>
      <c r="L106" s="59">
        <f t="shared" si="26"/>
        <v>532.896</v>
      </c>
      <c r="M106" s="65">
        <f t="shared" si="27"/>
        <v>133.224</v>
      </c>
      <c r="N106" s="91" t="s">
        <v>344</v>
      </c>
      <c r="O106" s="101" t="s">
        <v>27</v>
      </c>
      <c r="P106" s="83"/>
      <c r="Q106" s="83"/>
    </row>
    <row r="107" s="74" customFormat="1" ht="16" customHeight="1" spans="1:17">
      <c r="A107" s="28">
        <f t="shared" si="28"/>
        <v>101</v>
      </c>
      <c r="B107" s="97" t="s">
        <v>345</v>
      </c>
      <c r="C107" s="77" t="s">
        <v>22</v>
      </c>
      <c r="D107" s="31" t="s">
        <v>340</v>
      </c>
      <c r="E107" s="32" t="s">
        <v>346</v>
      </c>
      <c r="F107" s="77" t="s">
        <v>25</v>
      </c>
      <c r="G107" s="38">
        <v>8.7</v>
      </c>
      <c r="H107" s="34">
        <v>8.7</v>
      </c>
      <c r="I107" s="58">
        <f t="shared" si="25"/>
        <v>9744</v>
      </c>
      <c r="J107" s="59">
        <f t="shared" si="22"/>
        <v>594.384</v>
      </c>
      <c r="K107" s="60">
        <v>0.8</v>
      </c>
      <c r="L107" s="59">
        <f t="shared" si="26"/>
        <v>475.5072</v>
      </c>
      <c r="M107" s="65">
        <f t="shared" si="27"/>
        <v>118.8768</v>
      </c>
      <c r="N107" s="91" t="s">
        <v>347</v>
      </c>
      <c r="O107" s="101" t="s">
        <v>27</v>
      </c>
      <c r="P107" s="83"/>
      <c r="Q107" s="83"/>
    </row>
    <row r="108" s="74" customFormat="1" ht="16" customHeight="1" spans="1:17">
      <c r="A108" s="28">
        <f t="shared" si="28"/>
        <v>102</v>
      </c>
      <c r="B108" s="97" t="s">
        <v>348</v>
      </c>
      <c r="C108" s="77" t="s">
        <v>22</v>
      </c>
      <c r="D108" s="31" t="s">
        <v>53</v>
      </c>
      <c r="E108" s="32" t="s">
        <v>349</v>
      </c>
      <c r="F108" s="77" t="s">
        <v>25</v>
      </c>
      <c r="G108" s="38">
        <v>6.2</v>
      </c>
      <c r="H108" s="34">
        <v>6.2</v>
      </c>
      <c r="I108" s="58">
        <f t="shared" si="25"/>
        <v>6944</v>
      </c>
      <c r="J108" s="59">
        <f t="shared" si="22"/>
        <v>423.584</v>
      </c>
      <c r="K108" s="60">
        <v>0.8</v>
      </c>
      <c r="L108" s="59">
        <f t="shared" si="26"/>
        <v>338.8672</v>
      </c>
      <c r="M108" s="65">
        <f t="shared" si="27"/>
        <v>84.7168</v>
      </c>
      <c r="N108" s="91" t="s">
        <v>350</v>
      </c>
      <c r="O108" s="101" t="s">
        <v>27</v>
      </c>
      <c r="P108" s="83"/>
      <c r="Q108" s="83"/>
    </row>
    <row r="109" s="74" customFormat="1" ht="16" customHeight="1" spans="1:17">
      <c r="A109" s="28">
        <f t="shared" si="28"/>
        <v>103</v>
      </c>
      <c r="B109" s="97" t="s">
        <v>351</v>
      </c>
      <c r="C109" s="77" t="s">
        <v>22</v>
      </c>
      <c r="D109" s="31" t="s">
        <v>352</v>
      </c>
      <c r="E109" s="32" t="s">
        <v>221</v>
      </c>
      <c r="F109" s="77" t="s">
        <v>25</v>
      </c>
      <c r="G109" s="38">
        <v>6.2</v>
      </c>
      <c r="H109" s="34">
        <v>6.2</v>
      </c>
      <c r="I109" s="58">
        <f t="shared" si="25"/>
        <v>6944</v>
      </c>
      <c r="J109" s="59">
        <f t="shared" ref="J109:J140" si="29">G109*68.32</f>
        <v>423.584</v>
      </c>
      <c r="K109" s="60">
        <v>0.8</v>
      </c>
      <c r="L109" s="59">
        <f t="shared" si="26"/>
        <v>338.8672</v>
      </c>
      <c r="M109" s="65">
        <f t="shared" si="27"/>
        <v>84.7168</v>
      </c>
      <c r="N109" s="91" t="s">
        <v>353</v>
      </c>
      <c r="O109" s="101" t="s">
        <v>27</v>
      </c>
      <c r="P109" s="83"/>
      <c r="Q109" s="83"/>
    </row>
    <row r="110" s="74" customFormat="1" ht="16" customHeight="1" spans="1:17">
      <c r="A110" s="28">
        <f t="shared" si="28"/>
        <v>104</v>
      </c>
      <c r="B110" s="97" t="s">
        <v>354</v>
      </c>
      <c r="C110" s="77" t="s">
        <v>22</v>
      </c>
      <c r="D110" s="31" t="s">
        <v>242</v>
      </c>
      <c r="E110" s="32" t="s">
        <v>355</v>
      </c>
      <c r="F110" s="77" t="s">
        <v>25</v>
      </c>
      <c r="G110" s="38">
        <v>22.4</v>
      </c>
      <c r="H110" s="34">
        <v>22.4</v>
      </c>
      <c r="I110" s="58">
        <f t="shared" si="25"/>
        <v>25088</v>
      </c>
      <c r="J110" s="59">
        <f t="shared" si="29"/>
        <v>1530.368</v>
      </c>
      <c r="K110" s="60">
        <v>0.8</v>
      </c>
      <c r="L110" s="59">
        <f t="shared" si="26"/>
        <v>1224.2944</v>
      </c>
      <c r="M110" s="65">
        <f t="shared" si="27"/>
        <v>306.0736</v>
      </c>
      <c r="N110" s="91" t="s">
        <v>356</v>
      </c>
      <c r="O110" s="101" t="s">
        <v>27</v>
      </c>
      <c r="P110" s="83"/>
      <c r="Q110" s="83"/>
    </row>
    <row r="111" s="74" customFormat="1" ht="16" customHeight="1" spans="1:17">
      <c r="A111" s="28">
        <f t="shared" si="28"/>
        <v>105</v>
      </c>
      <c r="B111" s="97" t="s">
        <v>357</v>
      </c>
      <c r="C111" s="77" t="s">
        <v>22</v>
      </c>
      <c r="D111" s="31" t="s">
        <v>71</v>
      </c>
      <c r="E111" s="32" t="s">
        <v>355</v>
      </c>
      <c r="F111" s="77" t="s">
        <v>25</v>
      </c>
      <c r="G111" s="38">
        <v>3.1</v>
      </c>
      <c r="H111" s="34">
        <v>3.1</v>
      </c>
      <c r="I111" s="58">
        <f t="shared" si="25"/>
        <v>3472</v>
      </c>
      <c r="J111" s="59">
        <f t="shared" si="29"/>
        <v>211.792</v>
      </c>
      <c r="K111" s="60">
        <v>0.8</v>
      </c>
      <c r="L111" s="59">
        <f t="shared" si="26"/>
        <v>169.4336</v>
      </c>
      <c r="M111" s="65">
        <f t="shared" si="27"/>
        <v>42.3584</v>
      </c>
      <c r="N111" s="91" t="s">
        <v>358</v>
      </c>
      <c r="O111" s="101" t="s">
        <v>27</v>
      </c>
      <c r="P111" s="83"/>
      <c r="Q111" s="83"/>
    </row>
    <row r="112" s="74" customFormat="1" ht="16" customHeight="1" spans="1:17">
      <c r="A112" s="28">
        <f t="shared" si="28"/>
        <v>106</v>
      </c>
      <c r="B112" s="97" t="s">
        <v>359</v>
      </c>
      <c r="C112" s="77" t="s">
        <v>22</v>
      </c>
      <c r="D112" s="31" t="s">
        <v>111</v>
      </c>
      <c r="E112" s="32" t="s">
        <v>360</v>
      </c>
      <c r="F112" s="77" t="s">
        <v>25</v>
      </c>
      <c r="G112" s="38">
        <v>6.2</v>
      </c>
      <c r="H112" s="34">
        <v>6.2</v>
      </c>
      <c r="I112" s="58">
        <f t="shared" si="25"/>
        <v>6944</v>
      </c>
      <c r="J112" s="59">
        <f t="shared" si="29"/>
        <v>423.584</v>
      </c>
      <c r="K112" s="60">
        <v>0.8</v>
      </c>
      <c r="L112" s="59">
        <f t="shared" si="26"/>
        <v>338.8672</v>
      </c>
      <c r="M112" s="65">
        <f t="shared" si="27"/>
        <v>84.7168</v>
      </c>
      <c r="N112" s="91" t="s">
        <v>361</v>
      </c>
      <c r="O112" s="101" t="s">
        <v>27</v>
      </c>
      <c r="P112" s="83"/>
      <c r="Q112" s="83"/>
    </row>
    <row r="113" s="74" customFormat="1" ht="16" customHeight="1" spans="1:17">
      <c r="A113" s="28">
        <f t="shared" si="28"/>
        <v>107</v>
      </c>
      <c r="B113" s="97" t="s">
        <v>362</v>
      </c>
      <c r="C113" s="77" t="s">
        <v>22</v>
      </c>
      <c r="D113" s="31" t="s">
        <v>363</v>
      </c>
      <c r="E113" s="32" t="s">
        <v>364</v>
      </c>
      <c r="F113" s="77" t="s">
        <v>25</v>
      </c>
      <c r="G113" s="38">
        <v>10.7</v>
      </c>
      <c r="H113" s="34">
        <v>10.7</v>
      </c>
      <c r="I113" s="58">
        <f t="shared" si="25"/>
        <v>11984</v>
      </c>
      <c r="J113" s="59">
        <f t="shared" si="29"/>
        <v>731.024</v>
      </c>
      <c r="K113" s="60">
        <v>0.8</v>
      </c>
      <c r="L113" s="59">
        <f t="shared" si="26"/>
        <v>584.8192</v>
      </c>
      <c r="M113" s="65">
        <f t="shared" si="27"/>
        <v>146.2048</v>
      </c>
      <c r="N113" s="91" t="s">
        <v>365</v>
      </c>
      <c r="O113" s="101" t="s">
        <v>27</v>
      </c>
      <c r="P113" s="83"/>
      <c r="Q113" s="83"/>
    </row>
    <row r="114" s="74" customFormat="1" ht="16" customHeight="1" spans="1:17">
      <c r="A114" s="28">
        <f t="shared" si="28"/>
        <v>108</v>
      </c>
      <c r="B114" s="97" t="s">
        <v>366</v>
      </c>
      <c r="C114" s="77" t="s">
        <v>22</v>
      </c>
      <c r="D114" s="31" t="s">
        <v>163</v>
      </c>
      <c r="E114" s="32" t="s">
        <v>221</v>
      </c>
      <c r="F114" s="77" t="s">
        <v>25</v>
      </c>
      <c r="G114" s="38">
        <v>1.35</v>
      </c>
      <c r="H114" s="34">
        <v>1.35</v>
      </c>
      <c r="I114" s="58">
        <f t="shared" si="25"/>
        <v>1512</v>
      </c>
      <c r="J114" s="59">
        <f t="shared" si="29"/>
        <v>92.232</v>
      </c>
      <c r="K114" s="60">
        <v>0.8</v>
      </c>
      <c r="L114" s="59">
        <f t="shared" si="26"/>
        <v>73.7856</v>
      </c>
      <c r="M114" s="65">
        <f t="shared" si="27"/>
        <v>18.4464</v>
      </c>
      <c r="N114" s="91" t="s">
        <v>367</v>
      </c>
      <c r="O114" s="101" t="s">
        <v>27</v>
      </c>
      <c r="P114" s="83"/>
      <c r="Q114" s="83"/>
    </row>
    <row r="115" s="74" customFormat="1" ht="16" customHeight="1" spans="1:17">
      <c r="A115" s="28">
        <f t="shared" si="28"/>
        <v>109</v>
      </c>
      <c r="B115" s="97" t="s">
        <v>368</v>
      </c>
      <c r="C115" s="77" t="s">
        <v>22</v>
      </c>
      <c r="D115" s="31" t="s">
        <v>33</v>
      </c>
      <c r="E115" s="32" t="s">
        <v>369</v>
      </c>
      <c r="F115" s="77" t="s">
        <v>25</v>
      </c>
      <c r="G115" s="38">
        <v>7.82</v>
      </c>
      <c r="H115" s="34">
        <v>7.82</v>
      </c>
      <c r="I115" s="58">
        <f t="shared" si="25"/>
        <v>8758.4</v>
      </c>
      <c r="J115" s="59">
        <f t="shared" si="29"/>
        <v>534.2624</v>
      </c>
      <c r="K115" s="60">
        <v>0.8</v>
      </c>
      <c r="L115" s="59">
        <f t="shared" si="26"/>
        <v>427.40992</v>
      </c>
      <c r="M115" s="65">
        <f t="shared" si="27"/>
        <v>106.85248</v>
      </c>
      <c r="N115" s="91" t="s">
        <v>370</v>
      </c>
      <c r="O115" s="101" t="s">
        <v>27</v>
      </c>
      <c r="P115" s="83"/>
      <c r="Q115" s="83"/>
    </row>
    <row r="116" s="74" customFormat="1" ht="16" customHeight="1" spans="1:17">
      <c r="A116" s="28">
        <f t="shared" ref="A116:A125" si="30">ROW()-6</f>
        <v>110</v>
      </c>
      <c r="B116" s="97" t="s">
        <v>371</v>
      </c>
      <c r="C116" s="77" t="s">
        <v>22</v>
      </c>
      <c r="D116" s="31" t="s">
        <v>372</v>
      </c>
      <c r="E116" s="32" t="s">
        <v>373</v>
      </c>
      <c r="F116" s="77" t="s">
        <v>25</v>
      </c>
      <c r="G116" s="38">
        <v>4.65</v>
      </c>
      <c r="H116" s="34">
        <v>4.65</v>
      </c>
      <c r="I116" s="58">
        <f t="shared" si="25"/>
        <v>5208</v>
      </c>
      <c r="J116" s="59">
        <f t="shared" si="29"/>
        <v>317.688</v>
      </c>
      <c r="K116" s="60">
        <v>0.8</v>
      </c>
      <c r="L116" s="59">
        <f t="shared" si="26"/>
        <v>254.1504</v>
      </c>
      <c r="M116" s="65">
        <f t="shared" si="27"/>
        <v>63.5376</v>
      </c>
      <c r="N116" s="91" t="s">
        <v>374</v>
      </c>
      <c r="O116" s="101" t="s">
        <v>27</v>
      </c>
      <c r="P116" s="83"/>
      <c r="Q116" s="83"/>
    </row>
    <row r="117" s="74" customFormat="1" ht="16" customHeight="1" spans="1:17">
      <c r="A117" s="28">
        <f t="shared" si="30"/>
        <v>111</v>
      </c>
      <c r="B117" s="97" t="s">
        <v>375</v>
      </c>
      <c r="C117" s="77" t="s">
        <v>22</v>
      </c>
      <c r="D117" s="31" t="s">
        <v>71</v>
      </c>
      <c r="E117" s="32" t="s">
        <v>376</v>
      </c>
      <c r="F117" s="77" t="s">
        <v>25</v>
      </c>
      <c r="G117" s="38">
        <v>49.31</v>
      </c>
      <c r="H117" s="34">
        <v>49.31</v>
      </c>
      <c r="I117" s="58">
        <f t="shared" si="25"/>
        <v>55227.2</v>
      </c>
      <c r="J117" s="59">
        <f t="shared" si="29"/>
        <v>3368.8592</v>
      </c>
      <c r="K117" s="60">
        <v>0.8</v>
      </c>
      <c r="L117" s="59">
        <f t="shared" si="26"/>
        <v>2695.08736</v>
      </c>
      <c r="M117" s="65">
        <f t="shared" si="27"/>
        <v>673.77184</v>
      </c>
      <c r="N117" s="91" t="s">
        <v>377</v>
      </c>
      <c r="O117" s="101" t="s">
        <v>27</v>
      </c>
      <c r="P117" s="83"/>
      <c r="Q117" s="83"/>
    </row>
    <row r="118" s="74" customFormat="1" ht="16" customHeight="1" spans="1:17">
      <c r="A118" s="28">
        <f t="shared" si="30"/>
        <v>112</v>
      </c>
      <c r="B118" s="97" t="s">
        <v>378</v>
      </c>
      <c r="C118" s="77" t="s">
        <v>22</v>
      </c>
      <c r="D118" s="31" t="s">
        <v>303</v>
      </c>
      <c r="E118" s="32" t="s">
        <v>379</v>
      </c>
      <c r="F118" s="77" t="s">
        <v>25</v>
      </c>
      <c r="G118" s="38">
        <v>3.26</v>
      </c>
      <c r="H118" s="34">
        <v>3.26</v>
      </c>
      <c r="I118" s="58">
        <f t="shared" si="25"/>
        <v>3651.2</v>
      </c>
      <c r="J118" s="59">
        <f t="shared" si="29"/>
        <v>222.7232</v>
      </c>
      <c r="K118" s="60">
        <v>0.8</v>
      </c>
      <c r="L118" s="59">
        <f t="shared" si="26"/>
        <v>178.17856</v>
      </c>
      <c r="M118" s="65">
        <f t="shared" si="27"/>
        <v>44.54464</v>
      </c>
      <c r="N118" s="91" t="s">
        <v>380</v>
      </c>
      <c r="O118" s="101" t="s">
        <v>27</v>
      </c>
      <c r="P118" s="83"/>
      <c r="Q118" s="83"/>
    </row>
    <row r="119" s="74" customFormat="1" ht="16" customHeight="1" spans="1:17">
      <c r="A119" s="28">
        <f t="shared" si="30"/>
        <v>113</v>
      </c>
      <c r="B119" s="97" t="s">
        <v>381</v>
      </c>
      <c r="C119" s="77" t="s">
        <v>22</v>
      </c>
      <c r="D119" s="31" t="s">
        <v>382</v>
      </c>
      <c r="E119" s="32" t="s">
        <v>383</v>
      </c>
      <c r="F119" s="77" t="s">
        <v>25</v>
      </c>
      <c r="G119" s="38">
        <v>18.19</v>
      </c>
      <c r="H119" s="34">
        <v>18.19</v>
      </c>
      <c r="I119" s="58">
        <f t="shared" si="25"/>
        <v>20372.8</v>
      </c>
      <c r="J119" s="59">
        <f t="shared" si="29"/>
        <v>1242.7408</v>
      </c>
      <c r="K119" s="60">
        <v>0.8</v>
      </c>
      <c r="L119" s="59">
        <f t="shared" si="26"/>
        <v>994.19264</v>
      </c>
      <c r="M119" s="65">
        <f t="shared" si="27"/>
        <v>248.54816</v>
      </c>
      <c r="N119" s="91" t="s">
        <v>384</v>
      </c>
      <c r="O119" s="101" t="s">
        <v>27</v>
      </c>
      <c r="P119" s="83"/>
      <c r="Q119" s="83"/>
    </row>
    <row r="120" s="74" customFormat="1" ht="16" customHeight="1" spans="1:17">
      <c r="A120" s="28">
        <f t="shared" si="30"/>
        <v>114</v>
      </c>
      <c r="B120" s="97" t="s">
        <v>385</v>
      </c>
      <c r="C120" s="77" t="s">
        <v>22</v>
      </c>
      <c r="D120" s="31" t="s">
        <v>382</v>
      </c>
      <c r="E120" s="32" t="s">
        <v>386</v>
      </c>
      <c r="F120" s="77" t="s">
        <v>25</v>
      </c>
      <c r="G120" s="38">
        <v>8.39</v>
      </c>
      <c r="H120" s="34">
        <v>8.39</v>
      </c>
      <c r="I120" s="58">
        <f t="shared" si="25"/>
        <v>9396.8</v>
      </c>
      <c r="J120" s="59">
        <f t="shared" si="29"/>
        <v>573.2048</v>
      </c>
      <c r="K120" s="60">
        <v>0.8</v>
      </c>
      <c r="L120" s="59">
        <f t="shared" si="26"/>
        <v>458.56384</v>
      </c>
      <c r="M120" s="65">
        <f t="shared" si="27"/>
        <v>114.64096</v>
      </c>
      <c r="N120" s="91" t="s">
        <v>387</v>
      </c>
      <c r="O120" s="101" t="s">
        <v>27</v>
      </c>
      <c r="P120" s="83"/>
      <c r="Q120" s="83"/>
    </row>
    <row r="121" s="74" customFormat="1" ht="16" customHeight="1" spans="1:17">
      <c r="A121" s="28">
        <f t="shared" si="30"/>
        <v>115</v>
      </c>
      <c r="B121" s="97" t="s">
        <v>388</v>
      </c>
      <c r="C121" s="77" t="s">
        <v>22</v>
      </c>
      <c r="D121" s="31" t="s">
        <v>49</v>
      </c>
      <c r="E121" s="32" t="s">
        <v>389</v>
      </c>
      <c r="F121" s="77" t="s">
        <v>25</v>
      </c>
      <c r="G121" s="38">
        <v>39.05</v>
      </c>
      <c r="H121" s="34">
        <v>39.05</v>
      </c>
      <c r="I121" s="58">
        <f t="shared" si="25"/>
        <v>43736</v>
      </c>
      <c r="J121" s="59">
        <f t="shared" si="29"/>
        <v>2667.896</v>
      </c>
      <c r="K121" s="60">
        <v>0.8</v>
      </c>
      <c r="L121" s="59">
        <f t="shared" si="26"/>
        <v>2134.3168</v>
      </c>
      <c r="M121" s="65">
        <f t="shared" si="27"/>
        <v>533.5792</v>
      </c>
      <c r="N121" s="91" t="s">
        <v>390</v>
      </c>
      <c r="O121" s="101" t="s">
        <v>27</v>
      </c>
      <c r="P121" s="83"/>
      <c r="Q121" s="83"/>
    </row>
    <row r="122" s="74" customFormat="1" ht="16" customHeight="1" spans="1:17">
      <c r="A122" s="28">
        <f t="shared" si="30"/>
        <v>116</v>
      </c>
      <c r="B122" s="97" t="s">
        <v>391</v>
      </c>
      <c r="C122" s="77" t="s">
        <v>22</v>
      </c>
      <c r="D122" s="31" t="s">
        <v>307</v>
      </c>
      <c r="E122" s="32" t="s">
        <v>392</v>
      </c>
      <c r="F122" s="77" t="s">
        <v>25</v>
      </c>
      <c r="G122" s="38">
        <v>8.15</v>
      </c>
      <c r="H122" s="34">
        <v>8.15</v>
      </c>
      <c r="I122" s="58">
        <f t="shared" si="25"/>
        <v>9128</v>
      </c>
      <c r="J122" s="59">
        <f t="shared" si="29"/>
        <v>556.808</v>
      </c>
      <c r="K122" s="60">
        <v>0.8</v>
      </c>
      <c r="L122" s="59">
        <f t="shared" si="26"/>
        <v>445.4464</v>
      </c>
      <c r="M122" s="65">
        <f t="shared" si="27"/>
        <v>111.3616</v>
      </c>
      <c r="N122" s="91" t="s">
        <v>393</v>
      </c>
      <c r="O122" s="101" t="s">
        <v>27</v>
      </c>
      <c r="P122" s="83"/>
      <c r="Q122" s="83"/>
    </row>
    <row r="123" s="74" customFormat="1" ht="16" customHeight="1" spans="1:17">
      <c r="A123" s="28">
        <f t="shared" si="30"/>
        <v>117</v>
      </c>
      <c r="B123" s="97" t="s">
        <v>394</v>
      </c>
      <c r="C123" s="77" t="s">
        <v>22</v>
      </c>
      <c r="D123" s="31" t="s">
        <v>111</v>
      </c>
      <c r="E123" s="32" t="s">
        <v>395</v>
      </c>
      <c r="F123" s="77" t="s">
        <v>25</v>
      </c>
      <c r="G123" s="38">
        <v>6.66</v>
      </c>
      <c r="H123" s="34">
        <v>6.66</v>
      </c>
      <c r="I123" s="58">
        <f t="shared" si="25"/>
        <v>7459.2</v>
      </c>
      <c r="J123" s="59">
        <f t="shared" si="29"/>
        <v>455.0112</v>
      </c>
      <c r="K123" s="60">
        <v>0.8</v>
      </c>
      <c r="L123" s="59">
        <f t="shared" si="26"/>
        <v>364.00896</v>
      </c>
      <c r="M123" s="65">
        <f t="shared" si="27"/>
        <v>91.00224</v>
      </c>
      <c r="N123" s="91" t="s">
        <v>396</v>
      </c>
      <c r="O123" s="101" t="s">
        <v>27</v>
      </c>
      <c r="P123" s="83"/>
      <c r="Q123" s="83"/>
    </row>
    <row r="124" s="74" customFormat="1" ht="16" customHeight="1" spans="1:17">
      <c r="A124" s="28">
        <f t="shared" si="30"/>
        <v>118</v>
      </c>
      <c r="B124" s="97" t="s">
        <v>397</v>
      </c>
      <c r="C124" s="77" t="s">
        <v>22</v>
      </c>
      <c r="D124" s="31" t="s">
        <v>382</v>
      </c>
      <c r="E124" s="32" t="s">
        <v>398</v>
      </c>
      <c r="F124" s="77" t="s">
        <v>25</v>
      </c>
      <c r="G124" s="38">
        <v>15.96</v>
      </c>
      <c r="H124" s="34">
        <v>15.96</v>
      </c>
      <c r="I124" s="58">
        <f t="shared" si="25"/>
        <v>17875.2</v>
      </c>
      <c r="J124" s="59">
        <f t="shared" si="29"/>
        <v>1090.3872</v>
      </c>
      <c r="K124" s="60">
        <v>0.8</v>
      </c>
      <c r="L124" s="59">
        <f t="shared" si="26"/>
        <v>872.30976</v>
      </c>
      <c r="M124" s="65">
        <f t="shared" si="27"/>
        <v>218.07744</v>
      </c>
      <c r="N124" s="91" t="s">
        <v>399</v>
      </c>
      <c r="O124" s="101" t="s">
        <v>27</v>
      </c>
      <c r="P124" s="83"/>
      <c r="Q124" s="83"/>
    </row>
    <row r="125" s="74" customFormat="1" ht="16" customHeight="1" spans="1:17">
      <c r="A125" s="28">
        <f t="shared" si="30"/>
        <v>119</v>
      </c>
      <c r="B125" s="97" t="s">
        <v>400</v>
      </c>
      <c r="C125" s="77" t="s">
        <v>22</v>
      </c>
      <c r="D125" s="31" t="s">
        <v>401</v>
      </c>
      <c r="E125" s="32" t="s">
        <v>402</v>
      </c>
      <c r="F125" s="77" t="s">
        <v>25</v>
      </c>
      <c r="G125" s="38">
        <v>9.12</v>
      </c>
      <c r="H125" s="34">
        <v>9.12</v>
      </c>
      <c r="I125" s="58">
        <f t="shared" si="25"/>
        <v>10214.4</v>
      </c>
      <c r="J125" s="59">
        <f t="shared" si="29"/>
        <v>623.0784</v>
      </c>
      <c r="K125" s="60">
        <v>0.8</v>
      </c>
      <c r="L125" s="59">
        <f t="shared" si="26"/>
        <v>498.46272</v>
      </c>
      <c r="M125" s="65">
        <f t="shared" si="27"/>
        <v>124.61568</v>
      </c>
      <c r="N125" s="91" t="s">
        <v>403</v>
      </c>
      <c r="O125" s="101" t="s">
        <v>27</v>
      </c>
      <c r="P125" s="83"/>
      <c r="Q125" s="83"/>
    </row>
    <row r="126" s="74" customFormat="1" ht="16" customHeight="1" spans="1:17">
      <c r="A126" s="28">
        <f t="shared" ref="A126:A135" si="31">ROW()-6</f>
        <v>120</v>
      </c>
      <c r="B126" s="97" t="s">
        <v>404</v>
      </c>
      <c r="C126" s="77" t="s">
        <v>22</v>
      </c>
      <c r="D126" s="31" t="s">
        <v>111</v>
      </c>
      <c r="E126" s="32" t="s">
        <v>405</v>
      </c>
      <c r="F126" s="77" t="s">
        <v>25</v>
      </c>
      <c r="G126" s="38">
        <v>9.19</v>
      </c>
      <c r="H126" s="34">
        <v>9.19</v>
      </c>
      <c r="I126" s="58">
        <f t="shared" si="25"/>
        <v>10292.8</v>
      </c>
      <c r="J126" s="59">
        <f t="shared" si="29"/>
        <v>627.8608</v>
      </c>
      <c r="K126" s="60">
        <v>0.8</v>
      </c>
      <c r="L126" s="59">
        <f t="shared" si="26"/>
        <v>502.28864</v>
      </c>
      <c r="M126" s="65">
        <f t="shared" si="27"/>
        <v>125.57216</v>
      </c>
      <c r="N126" s="91" t="s">
        <v>406</v>
      </c>
      <c r="O126" s="101" t="s">
        <v>27</v>
      </c>
      <c r="P126" s="83"/>
      <c r="Q126" s="83"/>
    </row>
    <row r="127" s="74" customFormat="1" ht="16" customHeight="1" spans="1:17">
      <c r="A127" s="28">
        <f t="shared" si="31"/>
        <v>121</v>
      </c>
      <c r="B127" s="97" t="s">
        <v>407</v>
      </c>
      <c r="C127" s="77" t="s">
        <v>22</v>
      </c>
      <c r="D127" s="31" t="s">
        <v>408</v>
      </c>
      <c r="E127" s="32" t="s">
        <v>409</v>
      </c>
      <c r="F127" s="77" t="s">
        <v>25</v>
      </c>
      <c r="G127" s="38">
        <v>8.51</v>
      </c>
      <c r="H127" s="34">
        <v>8.51</v>
      </c>
      <c r="I127" s="58">
        <f t="shared" si="25"/>
        <v>9531.2</v>
      </c>
      <c r="J127" s="59">
        <f t="shared" si="29"/>
        <v>581.4032</v>
      </c>
      <c r="K127" s="60">
        <v>0.8</v>
      </c>
      <c r="L127" s="59">
        <f t="shared" si="26"/>
        <v>465.12256</v>
      </c>
      <c r="M127" s="65">
        <f t="shared" si="27"/>
        <v>116.28064</v>
      </c>
      <c r="N127" s="91" t="s">
        <v>410</v>
      </c>
      <c r="O127" s="101" t="s">
        <v>27</v>
      </c>
      <c r="P127" s="83"/>
      <c r="Q127" s="83"/>
    </row>
    <row r="128" s="74" customFormat="1" ht="16" customHeight="1" spans="1:17">
      <c r="A128" s="28">
        <f t="shared" si="31"/>
        <v>122</v>
      </c>
      <c r="B128" s="97" t="s">
        <v>411</v>
      </c>
      <c r="C128" s="77" t="s">
        <v>22</v>
      </c>
      <c r="D128" s="31" t="s">
        <v>49</v>
      </c>
      <c r="E128" s="32" t="s">
        <v>412</v>
      </c>
      <c r="F128" s="77" t="s">
        <v>25</v>
      </c>
      <c r="G128" s="38">
        <v>6.52</v>
      </c>
      <c r="H128" s="34">
        <v>6.52</v>
      </c>
      <c r="I128" s="58">
        <f t="shared" si="25"/>
        <v>7302.4</v>
      </c>
      <c r="J128" s="59">
        <f t="shared" si="29"/>
        <v>445.4464</v>
      </c>
      <c r="K128" s="60">
        <v>0.8</v>
      </c>
      <c r="L128" s="59">
        <f t="shared" si="26"/>
        <v>356.35712</v>
      </c>
      <c r="M128" s="65">
        <f t="shared" si="27"/>
        <v>89.08928</v>
      </c>
      <c r="N128" s="91" t="s">
        <v>413</v>
      </c>
      <c r="O128" s="101" t="s">
        <v>27</v>
      </c>
      <c r="P128" s="83"/>
      <c r="Q128" s="83"/>
    </row>
    <row r="129" s="74" customFormat="1" ht="16" customHeight="1" spans="1:17">
      <c r="A129" s="28">
        <f t="shared" si="31"/>
        <v>123</v>
      </c>
      <c r="B129" s="97" t="s">
        <v>414</v>
      </c>
      <c r="C129" s="77" t="s">
        <v>22</v>
      </c>
      <c r="D129" s="31" t="s">
        <v>297</v>
      </c>
      <c r="E129" s="32" t="s">
        <v>415</v>
      </c>
      <c r="F129" s="77" t="s">
        <v>25</v>
      </c>
      <c r="G129" s="38">
        <v>7.18</v>
      </c>
      <c r="H129" s="34">
        <v>7.18</v>
      </c>
      <c r="I129" s="58">
        <f t="shared" si="25"/>
        <v>8041.6</v>
      </c>
      <c r="J129" s="59">
        <f t="shared" si="29"/>
        <v>490.5376</v>
      </c>
      <c r="K129" s="60">
        <v>0.8</v>
      </c>
      <c r="L129" s="59">
        <f t="shared" si="26"/>
        <v>392.43008</v>
      </c>
      <c r="M129" s="65">
        <f t="shared" si="27"/>
        <v>98.10752</v>
      </c>
      <c r="N129" s="91" t="s">
        <v>416</v>
      </c>
      <c r="O129" s="101" t="s">
        <v>27</v>
      </c>
      <c r="P129" s="83"/>
      <c r="Q129" s="83"/>
    </row>
    <row r="130" s="74" customFormat="1" ht="16" customHeight="1" spans="1:17">
      <c r="A130" s="28">
        <f t="shared" si="31"/>
        <v>124</v>
      </c>
      <c r="B130" s="97" t="s">
        <v>417</v>
      </c>
      <c r="C130" s="77" t="s">
        <v>22</v>
      </c>
      <c r="D130" s="31" t="s">
        <v>418</v>
      </c>
      <c r="E130" s="32" t="s">
        <v>415</v>
      </c>
      <c r="F130" s="77" t="s">
        <v>25</v>
      </c>
      <c r="G130" s="38">
        <v>1.63</v>
      </c>
      <c r="H130" s="34">
        <v>1.63</v>
      </c>
      <c r="I130" s="58">
        <f t="shared" si="25"/>
        <v>1825.6</v>
      </c>
      <c r="J130" s="59">
        <f t="shared" si="29"/>
        <v>111.3616</v>
      </c>
      <c r="K130" s="60">
        <v>0.8</v>
      </c>
      <c r="L130" s="59">
        <f t="shared" si="26"/>
        <v>89.08928</v>
      </c>
      <c r="M130" s="65">
        <f t="shared" si="27"/>
        <v>22.27232</v>
      </c>
      <c r="N130" s="91" t="s">
        <v>419</v>
      </c>
      <c r="O130" s="101" t="s">
        <v>27</v>
      </c>
      <c r="P130" s="83"/>
      <c r="Q130" s="83"/>
    </row>
    <row r="131" s="74" customFormat="1" ht="16" customHeight="1" spans="1:17">
      <c r="A131" s="28">
        <f t="shared" si="31"/>
        <v>125</v>
      </c>
      <c r="B131" s="97" t="s">
        <v>420</v>
      </c>
      <c r="C131" s="77" t="s">
        <v>22</v>
      </c>
      <c r="D131" s="31" t="s">
        <v>41</v>
      </c>
      <c r="E131" s="32" t="s">
        <v>421</v>
      </c>
      <c r="F131" s="77" t="s">
        <v>25</v>
      </c>
      <c r="G131" s="38">
        <v>15.25</v>
      </c>
      <c r="H131" s="34">
        <v>15.25</v>
      </c>
      <c r="I131" s="58">
        <f t="shared" si="25"/>
        <v>17080</v>
      </c>
      <c r="J131" s="59">
        <f t="shared" si="29"/>
        <v>1041.88</v>
      </c>
      <c r="K131" s="60">
        <v>0.8</v>
      </c>
      <c r="L131" s="59">
        <f t="shared" si="26"/>
        <v>833.504</v>
      </c>
      <c r="M131" s="65">
        <f t="shared" si="27"/>
        <v>208.376</v>
      </c>
      <c r="N131" s="91" t="s">
        <v>422</v>
      </c>
      <c r="O131" s="101" t="s">
        <v>27</v>
      </c>
      <c r="P131" s="83"/>
      <c r="Q131" s="83"/>
    </row>
    <row r="132" s="74" customFormat="1" ht="16" customHeight="1" spans="1:17">
      <c r="A132" s="28">
        <f t="shared" si="31"/>
        <v>126</v>
      </c>
      <c r="B132" s="97" t="s">
        <v>423</v>
      </c>
      <c r="C132" s="77" t="s">
        <v>22</v>
      </c>
      <c r="D132" s="31" t="s">
        <v>64</v>
      </c>
      <c r="E132" s="32" t="s">
        <v>424</v>
      </c>
      <c r="F132" s="77" t="s">
        <v>25</v>
      </c>
      <c r="G132" s="38">
        <v>28.44</v>
      </c>
      <c r="H132" s="34">
        <v>28.44</v>
      </c>
      <c r="I132" s="58">
        <f t="shared" si="25"/>
        <v>31852.8</v>
      </c>
      <c r="J132" s="59">
        <f t="shared" si="29"/>
        <v>1943.0208</v>
      </c>
      <c r="K132" s="60">
        <v>0.8</v>
      </c>
      <c r="L132" s="59">
        <f t="shared" si="26"/>
        <v>1554.41664</v>
      </c>
      <c r="M132" s="65">
        <f t="shared" si="27"/>
        <v>388.60416</v>
      </c>
      <c r="N132" s="91" t="s">
        <v>425</v>
      </c>
      <c r="O132" s="101" t="s">
        <v>27</v>
      </c>
      <c r="P132" s="83"/>
      <c r="Q132" s="83"/>
    </row>
    <row r="133" s="74" customFormat="1" ht="16" customHeight="1" spans="1:17">
      <c r="A133" s="28">
        <f t="shared" si="31"/>
        <v>127</v>
      </c>
      <c r="B133" s="97" t="s">
        <v>426</v>
      </c>
      <c r="C133" s="77" t="s">
        <v>22</v>
      </c>
      <c r="D133" s="31" t="s">
        <v>297</v>
      </c>
      <c r="E133" s="32" t="s">
        <v>427</v>
      </c>
      <c r="F133" s="77" t="s">
        <v>25</v>
      </c>
      <c r="G133" s="38">
        <v>6.52</v>
      </c>
      <c r="H133" s="34">
        <v>6.52</v>
      </c>
      <c r="I133" s="58">
        <f t="shared" si="25"/>
        <v>7302.4</v>
      </c>
      <c r="J133" s="59">
        <f t="shared" si="29"/>
        <v>445.4464</v>
      </c>
      <c r="K133" s="60">
        <v>0.8</v>
      </c>
      <c r="L133" s="59">
        <f t="shared" si="26"/>
        <v>356.35712</v>
      </c>
      <c r="M133" s="65">
        <f t="shared" si="27"/>
        <v>89.08928</v>
      </c>
      <c r="N133" s="91" t="s">
        <v>428</v>
      </c>
      <c r="O133" s="101" t="s">
        <v>27</v>
      </c>
      <c r="P133" s="83"/>
      <c r="Q133" s="83"/>
    </row>
    <row r="134" s="74" customFormat="1" ht="16" customHeight="1" spans="1:17">
      <c r="A134" s="28">
        <f t="shared" si="31"/>
        <v>128</v>
      </c>
      <c r="B134" s="97" t="s">
        <v>429</v>
      </c>
      <c r="C134" s="77" t="s">
        <v>22</v>
      </c>
      <c r="D134" s="31" t="s">
        <v>45</v>
      </c>
      <c r="E134" s="32" t="s">
        <v>430</v>
      </c>
      <c r="F134" s="77" t="s">
        <v>25</v>
      </c>
      <c r="G134" s="38">
        <v>13.35</v>
      </c>
      <c r="H134" s="34">
        <v>13.35</v>
      </c>
      <c r="I134" s="58">
        <f t="shared" ref="I134:I165" si="32">G134*1120</f>
        <v>14952</v>
      </c>
      <c r="J134" s="59">
        <f t="shared" si="29"/>
        <v>912.072</v>
      </c>
      <c r="K134" s="60">
        <v>0.8</v>
      </c>
      <c r="L134" s="59">
        <f t="shared" ref="L134:L165" si="33">J134*K134</f>
        <v>729.6576</v>
      </c>
      <c r="M134" s="65">
        <f t="shared" ref="M134:M165" si="34">G134*13.664</f>
        <v>182.4144</v>
      </c>
      <c r="N134" s="91" t="s">
        <v>431</v>
      </c>
      <c r="O134" s="101" t="s">
        <v>27</v>
      </c>
      <c r="P134" s="83"/>
      <c r="Q134" s="83"/>
    </row>
    <row r="135" s="74" customFormat="1" ht="16" customHeight="1" spans="1:17">
      <c r="A135" s="28">
        <f t="shared" si="31"/>
        <v>129</v>
      </c>
      <c r="B135" s="97" t="s">
        <v>432</v>
      </c>
      <c r="C135" s="77" t="s">
        <v>22</v>
      </c>
      <c r="D135" s="31" t="s">
        <v>29</v>
      </c>
      <c r="E135" s="32" t="s">
        <v>433</v>
      </c>
      <c r="F135" s="77" t="s">
        <v>25</v>
      </c>
      <c r="G135" s="38">
        <v>4.31</v>
      </c>
      <c r="H135" s="34">
        <v>4.31</v>
      </c>
      <c r="I135" s="58">
        <f t="shared" si="32"/>
        <v>4827.2</v>
      </c>
      <c r="J135" s="59">
        <f t="shared" si="29"/>
        <v>294.4592</v>
      </c>
      <c r="K135" s="60">
        <v>0.8</v>
      </c>
      <c r="L135" s="59">
        <f t="shared" si="33"/>
        <v>235.56736</v>
      </c>
      <c r="M135" s="65">
        <f t="shared" si="34"/>
        <v>58.89184</v>
      </c>
      <c r="N135" s="91" t="s">
        <v>434</v>
      </c>
      <c r="O135" s="101" t="s">
        <v>27</v>
      </c>
      <c r="P135" s="83"/>
      <c r="Q135" s="83"/>
    </row>
    <row r="136" s="74" customFormat="1" ht="16" customHeight="1" spans="1:17">
      <c r="A136" s="28">
        <f t="shared" ref="A136:A145" si="35">ROW()-6</f>
        <v>130</v>
      </c>
      <c r="B136" s="97" t="s">
        <v>435</v>
      </c>
      <c r="C136" s="77" t="s">
        <v>22</v>
      </c>
      <c r="D136" s="31" t="s">
        <v>87</v>
      </c>
      <c r="E136" s="32" t="s">
        <v>436</v>
      </c>
      <c r="F136" s="77" t="s">
        <v>25</v>
      </c>
      <c r="G136" s="38">
        <v>22.51</v>
      </c>
      <c r="H136" s="34">
        <v>22.51</v>
      </c>
      <c r="I136" s="58">
        <f t="shared" si="32"/>
        <v>25211.2</v>
      </c>
      <c r="J136" s="59">
        <f t="shared" si="29"/>
        <v>1537.8832</v>
      </c>
      <c r="K136" s="60">
        <v>0.8</v>
      </c>
      <c r="L136" s="59">
        <f t="shared" si="33"/>
        <v>1230.30656</v>
      </c>
      <c r="M136" s="65">
        <f t="shared" si="34"/>
        <v>307.57664</v>
      </c>
      <c r="N136" s="91" t="s">
        <v>109</v>
      </c>
      <c r="O136" s="101" t="s">
        <v>27</v>
      </c>
      <c r="P136" s="83"/>
      <c r="Q136" s="83"/>
    </row>
    <row r="137" s="74" customFormat="1" ht="16" customHeight="1" spans="1:17">
      <c r="A137" s="28">
        <f t="shared" si="35"/>
        <v>131</v>
      </c>
      <c r="B137" s="97" t="s">
        <v>437</v>
      </c>
      <c r="C137" s="77" t="s">
        <v>22</v>
      </c>
      <c r="D137" s="31" t="s">
        <v>41</v>
      </c>
      <c r="E137" s="32" t="s">
        <v>438</v>
      </c>
      <c r="F137" s="77" t="s">
        <v>25</v>
      </c>
      <c r="G137" s="38">
        <v>9.7</v>
      </c>
      <c r="H137" s="34">
        <v>9.7</v>
      </c>
      <c r="I137" s="58">
        <f t="shared" si="32"/>
        <v>10864</v>
      </c>
      <c r="J137" s="59">
        <f t="shared" si="29"/>
        <v>662.704</v>
      </c>
      <c r="K137" s="60">
        <v>0.8</v>
      </c>
      <c r="L137" s="59">
        <f t="shared" si="33"/>
        <v>530.1632</v>
      </c>
      <c r="M137" s="65">
        <f t="shared" si="34"/>
        <v>132.5408</v>
      </c>
      <c r="N137" s="91" t="s">
        <v>439</v>
      </c>
      <c r="O137" s="101" t="s">
        <v>27</v>
      </c>
      <c r="P137" s="83"/>
      <c r="Q137" s="83"/>
    </row>
    <row r="138" s="74" customFormat="1" ht="16" customHeight="1" spans="1:17">
      <c r="A138" s="28">
        <f t="shared" si="35"/>
        <v>132</v>
      </c>
      <c r="B138" s="97" t="s">
        <v>440</v>
      </c>
      <c r="C138" s="77" t="s">
        <v>22</v>
      </c>
      <c r="D138" s="31" t="s">
        <v>33</v>
      </c>
      <c r="E138" s="32" t="s">
        <v>441</v>
      </c>
      <c r="F138" s="77" t="s">
        <v>25</v>
      </c>
      <c r="G138" s="38">
        <v>7.79</v>
      </c>
      <c r="H138" s="34">
        <v>7.79</v>
      </c>
      <c r="I138" s="58">
        <f t="shared" si="32"/>
        <v>8724.8</v>
      </c>
      <c r="J138" s="59">
        <f t="shared" si="29"/>
        <v>532.2128</v>
      </c>
      <c r="K138" s="60">
        <v>0.8</v>
      </c>
      <c r="L138" s="59">
        <f t="shared" si="33"/>
        <v>425.77024</v>
      </c>
      <c r="M138" s="65">
        <f t="shared" si="34"/>
        <v>106.44256</v>
      </c>
      <c r="N138" s="91" t="s">
        <v>442</v>
      </c>
      <c r="O138" s="101" t="s">
        <v>27</v>
      </c>
      <c r="P138" s="83"/>
      <c r="Q138" s="83"/>
    </row>
    <row r="139" s="74" customFormat="1" ht="16" customHeight="1" spans="1:17">
      <c r="A139" s="28">
        <f t="shared" si="35"/>
        <v>133</v>
      </c>
      <c r="B139" s="97" t="s">
        <v>443</v>
      </c>
      <c r="C139" s="77" t="s">
        <v>22</v>
      </c>
      <c r="D139" s="31" t="s">
        <v>297</v>
      </c>
      <c r="E139" s="32" t="s">
        <v>444</v>
      </c>
      <c r="F139" s="77" t="s">
        <v>25</v>
      </c>
      <c r="G139" s="38">
        <v>14.09</v>
      </c>
      <c r="H139" s="34">
        <v>14.09</v>
      </c>
      <c r="I139" s="58">
        <f t="shared" si="32"/>
        <v>15780.8</v>
      </c>
      <c r="J139" s="59">
        <f t="shared" si="29"/>
        <v>962.6288</v>
      </c>
      <c r="K139" s="60">
        <v>0.8</v>
      </c>
      <c r="L139" s="59">
        <f t="shared" si="33"/>
        <v>770.10304</v>
      </c>
      <c r="M139" s="65">
        <f t="shared" si="34"/>
        <v>192.52576</v>
      </c>
      <c r="N139" s="91" t="s">
        <v>445</v>
      </c>
      <c r="O139" s="101" t="s">
        <v>27</v>
      </c>
      <c r="P139" s="83"/>
      <c r="Q139" s="83"/>
    </row>
    <row r="140" s="74" customFormat="1" ht="16" customHeight="1" spans="1:17">
      <c r="A140" s="28">
        <f t="shared" si="35"/>
        <v>134</v>
      </c>
      <c r="B140" s="97" t="s">
        <v>446</v>
      </c>
      <c r="C140" s="77" t="s">
        <v>22</v>
      </c>
      <c r="D140" s="31" t="s">
        <v>447</v>
      </c>
      <c r="E140" s="32" t="s">
        <v>448</v>
      </c>
      <c r="F140" s="77" t="s">
        <v>25</v>
      </c>
      <c r="G140" s="38">
        <v>11.35</v>
      </c>
      <c r="H140" s="34">
        <v>11.35</v>
      </c>
      <c r="I140" s="58">
        <f t="shared" si="32"/>
        <v>12712</v>
      </c>
      <c r="J140" s="59">
        <f t="shared" si="29"/>
        <v>775.432</v>
      </c>
      <c r="K140" s="60">
        <v>0.8</v>
      </c>
      <c r="L140" s="59">
        <f t="shared" si="33"/>
        <v>620.3456</v>
      </c>
      <c r="M140" s="65">
        <f t="shared" si="34"/>
        <v>155.0864</v>
      </c>
      <c r="N140" s="91" t="s">
        <v>449</v>
      </c>
      <c r="O140" s="101" t="s">
        <v>27</v>
      </c>
      <c r="P140" s="83"/>
      <c r="Q140" s="83"/>
    </row>
    <row r="141" s="74" customFormat="1" ht="16" customHeight="1" spans="1:17">
      <c r="A141" s="28">
        <f t="shared" si="35"/>
        <v>135</v>
      </c>
      <c r="B141" s="97" t="s">
        <v>450</v>
      </c>
      <c r="C141" s="77" t="s">
        <v>22</v>
      </c>
      <c r="D141" s="31" t="s">
        <v>242</v>
      </c>
      <c r="E141" s="32" t="s">
        <v>451</v>
      </c>
      <c r="F141" s="77" t="s">
        <v>25</v>
      </c>
      <c r="G141" s="38">
        <v>4.08</v>
      </c>
      <c r="H141" s="34">
        <v>4.08</v>
      </c>
      <c r="I141" s="58">
        <f t="shared" si="32"/>
        <v>4569.6</v>
      </c>
      <c r="J141" s="59">
        <f t="shared" ref="J141:J185" si="36">G141*68.32</f>
        <v>278.7456</v>
      </c>
      <c r="K141" s="60">
        <v>0.8</v>
      </c>
      <c r="L141" s="59">
        <f t="shared" si="33"/>
        <v>222.99648</v>
      </c>
      <c r="M141" s="65">
        <f t="shared" si="34"/>
        <v>55.74912</v>
      </c>
      <c r="N141" s="91" t="s">
        <v>452</v>
      </c>
      <c r="O141" s="101" t="s">
        <v>27</v>
      </c>
      <c r="P141" s="83"/>
      <c r="Q141" s="83"/>
    </row>
    <row r="142" s="74" customFormat="1" ht="16" customHeight="1" spans="1:17">
      <c r="A142" s="28">
        <f t="shared" si="35"/>
        <v>136</v>
      </c>
      <c r="B142" s="97" t="s">
        <v>453</v>
      </c>
      <c r="C142" s="77" t="s">
        <v>22</v>
      </c>
      <c r="D142" s="31" t="s">
        <v>91</v>
      </c>
      <c r="E142" s="32" t="s">
        <v>454</v>
      </c>
      <c r="F142" s="77" t="s">
        <v>25</v>
      </c>
      <c r="G142" s="38">
        <v>10.59</v>
      </c>
      <c r="H142" s="34">
        <v>10.59</v>
      </c>
      <c r="I142" s="58">
        <f t="shared" si="32"/>
        <v>11860.8</v>
      </c>
      <c r="J142" s="59">
        <f t="shared" si="36"/>
        <v>723.5088</v>
      </c>
      <c r="K142" s="60">
        <v>0.8</v>
      </c>
      <c r="L142" s="59">
        <f t="shared" si="33"/>
        <v>578.80704</v>
      </c>
      <c r="M142" s="65">
        <f t="shared" si="34"/>
        <v>144.70176</v>
      </c>
      <c r="N142" s="91" t="s">
        <v>455</v>
      </c>
      <c r="O142" s="101" t="s">
        <v>27</v>
      </c>
      <c r="P142" s="83"/>
      <c r="Q142" s="83"/>
    </row>
    <row r="143" s="74" customFormat="1" ht="16" customHeight="1" spans="1:17">
      <c r="A143" s="28">
        <f t="shared" si="35"/>
        <v>137</v>
      </c>
      <c r="B143" s="97" t="s">
        <v>456</v>
      </c>
      <c r="C143" s="77" t="s">
        <v>22</v>
      </c>
      <c r="D143" s="31" t="s">
        <v>134</v>
      </c>
      <c r="E143" s="32" t="s">
        <v>457</v>
      </c>
      <c r="F143" s="77" t="s">
        <v>25</v>
      </c>
      <c r="G143" s="38">
        <v>10.08</v>
      </c>
      <c r="H143" s="34">
        <v>10.08</v>
      </c>
      <c r="I143" s="58">
        <f t="shared" si="32"/>
        <v>11289.6</v>
      </c>
      <c r="J143" s="59">
        <f t="shared" si="36"/>
        <v>688.6656</v>
      </c>
      <c r="K143" s="60">
        <v>0.8</v>
      </c>
      <c r="L143" s="59">
        <f t="shared" si="33"/>
        <v>550.93248</v>
      </c>
      <c r="M143" s="65">
        <f t="shared" si="34"/>
        <v>137.73312</v>
      </c>
      <c r="N143" s="91" t="s">
        <v>458</v>
      </c>
      <c r="O143" s="101" t="s">
        <v>27</v>
      </c>
      <c r="P143" s="83"/>
      <c r="Q143" s="83"/>
    </row>
    <row r="144" s="74" customFormat="1" ht="16" customHeight="1" spans="1:17">
      <c r="A144" s="28">
        <f t="shared" si="35"/>
        <v>138</v>
      </c>
      <c r="B144" s="97" t="s">
        <v>459</v>
      </c>
      <c r="C144" s="77" t="s">
        <v>22</v>
      </c>
      <c r="D144" s="31" t="s">
        <v>134</v>
      </c>
      <c r="E144" s="32" t="s">
        <v>460</v>
      </c>
      <c r="F144" s="77" t="s">
        <v>25</v>
      </c>
      <c r="G144" s="38">
        <v>10.17</v>
      </c>
      <c r="H144" s="34">
        <v>10.17</v>
      </c>
      <c r="I144" s="58">
        <f t="shared" si="32"/>
        <v>11390.4</v>
      </c>
      <c r="J144" s="59">
        <f t="shared" si="36"/>
        <v>694.8144</v>
      </c>
      <c r="K144" s="60">
        <v>0.8</v>
      </c>
      <c r="L144" s="59">
        <f t="shared" si="33"/>
        <v>555.85152</v>
      </c>
      <c r="M144" s="65">
        <f t="shared" si="34"/>
        <v>138.96288</v>
      </c>
      <c r="N144" s="91" t="s">
        <v>461</v>
      </c>
      <c r="O144" s="101" t="s">
        <v>27</v>
      </c>
      <c r="P144" s="83"/>
      <c r="Q144" s="83"/>
    </row>
    <row r="145" s="74" customFormat="1" ht="16" customHeight="1" spans="1:17">
      <c r="A145" s="28">
        <f t="shared" si="35"/>
        <v>139</v>
      </c>
      <c r="B145" s="97" t="s">
        <v>462</v>
      </c>
      <c r="C145" s="77" t="s">
        <v>22</v>
      </c>
      <c r="D145" s="31" t="s">
        <v>57</v>
      </c>
      <c r="E145" s="32" t="s">
        <v>463</v>
      </c>
      <c r="F145" s="77" t="s">
        <v>25</v>
      </c>
      <c r="G145" s="38">
        <v>9.51</v>
      </c>
      <c r="H145" s="34">
        <v>9.51</v>
      </c>
      <c r="I145" s="58">
        <f t="shared" si="32"/>
        <v>10651.2</v>
      </c>
      <c r="J145" s="59">
        <f t="shared" si="36"/>
        <v>649.7232</v>
      </c>
      <c r="K145" s="60">
        <v>0.8</v>
      </c>
      <c r="L145" s="59">
        <f t="shared" si="33"/>
        <v>519.77856</v>
      </c>
      <c r="M145" s="65">
        <f t="shared" si="34"/>
        <v>129.94464</v>
      </c>
      <c r="N145" s="91" t="s">
        <v>464</v>
      </c>
      <c r="O145" s="101" t="s">
        <v>27</v>
      </c>
      <c r="P145" s="83"/>
      <c r="Q145" s="83"/>
    </row>
    <row r="146" s="74" customFormat="1" ht="16" customHeight="1" spans="1:17">
      <c r="A146" s="28">
        <f t="shared" ref="A146:A155" si="37">ROW()-6</f>
        <v>140</v>
      </c>
      <c r="B146" s="97" t="s">
        <v>465</v>
      </c>
      <c r="C146" s="77" t="s">
        <v>22</v>
      </c>
      <c r="D146" s="31" t="s">
        <v>41</v>
      </c>
      <c r="E146" s="32" t="s">
        <v>466</v>
      </c>
      <c r="F146" s="77" t="s">
        <v>25</v>
      </c>
      <c r="G146" s="38">
        <v>16.22</v>
      </c>
      <c r="H146" s="34">
        <v>16.22</v>
      </c>
      <c r="I146" s="58">
        <f t="shared" si="32"/>
        <v>18166.4</v>
      </c>
      <c r="J146" s="59">
        <f t="shared" si="36"/>
        <v>1108.1504</v>
      </c>
      <c r="K146" s="60">
        <v>0.8</v>
      </c>
      <c r="L146" s="59">
        <f t="shared" si="33"/>
        <v>886.52032</v>
      </c>
      <c r="M146" s="65">
        <f t="shared" si="34"/>
        <v>221.63008</v>
      </c>
      <c r="N146" s="91" t="s">
        <v>467</v>
      </c>
      <c r="O146" s="101" t="s">
        <v>27</v>
      </c>
      <c r="P146" s="83"/>
      <c r="Q146" s="83"/>
    </row>
    <row r="147" s="74" customFormat="1" ht="16" customHeight="1" spans="1:17">
      <c r="A147" s="28">
        <f t="shared" si="37"/>
        <v>141</v>
      </c>
      <c r="B147" s="97" t="s">
        <v>468</v>
      </c>
      <c r="C147" s="77" t="s">
        <v>22</v>
      </c>
      <c r="D147" s="31" t="s">
        <v>333</v>
      </c>
      <c r="E147" s="32" t="s">
        <v>469</v>
      </c>
      <c r="F147" s="77" t="s">
        <v>25</v>
      </c>
      <c r="G147" s="38">
        <v>16.18</v>
      </c>
      <c r="H147" s="34">
        <v>16.18</v>
      </c>
      <c r="I147" s="58">
        <f t="shared" si="32"/>
        <v>18121.6</v>
      </c>
      <c r="J147" s="59">
        <f t="shared" si="36"/>
        <v>1105.4176</v>
      </c>
      <c r="K147" s="60">
        <v>0.8</v>
      </c>
      <c r="L147" s="59">
        <f t="shared" si="33"/>
        <v>884.33408</v>
      </c>
      <c r="M147" s="65">
        <f t="shared" si="34"/>
        <v>221.08352</v>
      </c>
      <c r="N147" s="91" t="s">
        <v>470</v>
      </c>
      <c r="O147" s="101" t="s">
        <v>27</v>
      </c>
      <c r="P147" s="83"/>
      <c r="Q147" s="83"/>
    </row>
    <row r="148" s="74" customFormat="1" ht="16" customHeight="1" spans="1:17">
      <c r="A148" s="28">
        <f t="shared" si="37"/>
        <v>142</v>
      </c>
      <c r="B148" s="97" t="s">
        <v>471</v>
      </c>
      <c r="C148" s="77" t="s">
        <v>22</v>
      </c>
      <c r="D148" s="31" t="s">
        <v>41</v>
      </c>
      <c r="E148" s="32" t="s">
        <v>472</v>
      </c>
      <c r="F148" s="77" t="s">
        <v>25</v>
      </c>
      <c r="G148" s="38">
        <v>11.37</v>
      </c>
      <c r="H148" s="34">
        <v>11.37</v>
      </c>
      <c r="I148" s="58">
        <f t="shared" si="32"/>
        <v>12734.4</v>
      </c>
      <c r="J148" s="59">
        <f t="shared" si="36"/>
        <v>776.7984</v>
      </c>
      <c r="K148" s="60">
        <v>0.8</v>
      </c>
      <c r="L148" s="59">
        <f t="shared" si="33"/>
        <v>621.43872</v>
      </c>
      <c r="M148" s="65">
        <f t="shared" si="34"/>
        <v>155.35968</v>
      </c>
      <c r="N148" s="91" t="s">
        <v>473</v>
      </c>
      <c r="O148" s="101" t="s">
        <v>27</v>
      </c>
      <c r="P148" s="83"/>
      <c r="Q148" s="83"/>
    </row>
    <row r="149" s="74" customFormat="1" ht="16" customHeight="1" spans="1:17">
      <c r="A149" s="28">
        <f t="shared" si="37"/>
        <v>143</v>
      </c>
      <c r="B149" s="97" t="s">
        <v>474</v>
      </c>
      <c r="C149" s="77" t="s">
        <v>22</v>
      </c>
      <c r="D149" s="31" t="s">
        <v>134</v>
      </c>
      <c r="E149" s="32" t="s">
        <v>475</v>
      </c>
      <c r="F149" s="77" t="s">
        <v>25</v>
      </c>
      <c r="G149" s="38">
        <v>17.56</v>
      </c>
      <c r="H149" s="34">
        <v>17.56</v>
      </c>
      <c r="I149" s="58">
        <f t="shared" si="32"/>
        <v>19667.2</v>
      </c>
      <c r="J149" s="59">
        <f t="shared" si="36"/>
        <v>1199.6992</v>
      </c>
      <c r="K149" s="60">
        <v>0.8</v>
      </c>
      <c r="L149" s="59">
        <f t="shared" si="33"/>
        <v>959.75936</v>
      </c>
      <c r="M149" s="65">
        <f t="shared" si="34"/>
        <v>239.93984</v>
      </c>
      <c r="N149" s="91" t="s">
        <v>476</v>
      </c>
      <c r="O149" s="101" t="s">
        <v>27</v>
      </c>
      <c r="P149" s="83"/>
      <c r="Q149" s="83"/>
    </row>
    <row r="150" s="74" customFormat="1" ht="16" customHeight="1" spans="1:17">
      <c r="A150" s="28">
        <f t="shared" si="37"/>
        <v>144</v>
      </c>
      <c r="B150" s="97" t="s">
        <v>477</v>
      </c>
      <c r="C150" s="77" t="s">
        <v>22</v>
      </c>
      <c r="D150" s="31" t="s">
        <v>303</v>
      </c>
      <c r="E150" s="32" t="s">
        <v>475</v>
      </c>
      <c r="F150" s="77" t="s">
        <v>25</v>
      </c>
      <c r="G150" s="38">
        <v>5.89</v>
      </c>
      <c r="H150" s="34">
        <v>5.89</v>
      </c>
      <c r="I150" s="58">
        <f t="shared" si="32"/>
        <v>6596.8</v>
      </c>
      <c r="J150" s="59">
        <f t="shared" si="36"/>
        <v>402.4048</v>
      </c>
      <c r="K150" s="60">
        <v>0.8</v>
      </c>
      <c r="L150" s="59">
        <f t="shared" si="33"/>
        <v>321.92384</v>
      </c>
      <c r="M150" s="65">
        <f t="shared" si="34"/>
        <v>80.48096</v>
      </c>
      <c r="N150" s="91" t="s">
        <v>478</v>
      </c>
      <c r="O150" s="101" t="s">
        <v>27</v>
      </c>
      <c r="P150" s="83"/>
      <c r="Q150" s="83"/>
    </row>
    <row r="151" s="74" customFormat="1" ht="16" customHeight="1" spans="1:17">
      <c r="A151" s="28">
        <f t="shared" si="37"/>
        <v>145</v>
      </c>
      <c r="B151" s="97" t="s">
        <v>479</v>
      </c>
      <c r="C151" s="77" t="s">
        <v>22</v>
      </c>
      <c r="D151" s="31" t="s">
        <v>64</v>
      </c>
      <c r="E151" s="32" t="s">
        <v>480</v>
      </c>
      <c r="F151" s="77" t="s">
        <v>25</v>
      </c>
      <c r="G151" s="38">
        <v>9.44</v>
      </c>
      <c r="H151" s="34">
        <v>9.44</v>
      </c>
      <c r="I151" s="58">
        <f t="shared" si="32"/>
        <v>10572.8</v>
      </c>
      <c r="J151" s="59">
        <f t="shared" si="36"/>
        <v>644.9408</v>
      </c>
      <c r="K151" s="60">
        <v>0.8</v>
      </c>
      <c r="L151" s="59">
        <f t="shared" si="33"/>
        <v>515.95264</v>
      </c>
      <c r="M151" s="65">
        <f t="shared" si="34"/>
        <v>128.98816</v>
      </c>
      <c r="N151" s="91" t="s">
        <v>481</v>
      </c>
      <c r="O151" s="101" t="s">
        <v>27</v>
      </c>
      <c r="P151" s="83"/>
      <c r="Q151" s="83"/>
    </row>
    <row r="152" s="74" customFormat="1" ht="16" customHeight="1" spans="1:17">
      <c r="A152" s="28">
        <f t="shared" si="37"/>
        <v>146</v>
      </c>
      <c r="B152" s="97" t="s">
        <v>482</v>
      </c>
      <c r="C152" s="77" t="s">
        <v>22</v>
      </c>
      <c r="D152" s="31" t="s">
        <v>71</v>
      </c>
      <c r="E152" s="32" t="s">
        <v>480</v>
      </c>
      <c r="F152" s="77" t="s">
        <v>25</v>
      </c>
      <c r="G152" s="38">
        <v>4.06</v>
      </c>
      <c r="H152" s="34">
        <v>4.06</v>
      </c>
      <c r="I152" s="58">
        <f t="shared" si="32"/>
        <v>4547.2</v>
      </c>
      <c r="J152" s="59">
        <f t="shared" si="36"/>
        <v>277.3792</v>
      </c>
      <c r="K152" s="60">
        <v>0.8</v>
      </c>
      <c r="L152" s="59">
        <f t="shared" si="33"/>
        <v>221.90336</v>
      </c>
      <c r="M152" s="65">
        <f t="shared" si="34"/>
        <v>55.47584</v>
      </c>
      <c r="N152" s="91" t="s">
        <v>483</v>
      </c>
      <c r="O152" s="101" t="s">
        <v>27</v>
      </c>
      <c r="P152" s="83"/>
      <c r="Q152" s="83"/>
    </row>
    <row r="153" s="74" customFormat="1" ht="16" customHeight="1" spans="1:17">
      <c r="A153" s="28">
        <f t="shared" si="37"/>
        <v>147</v>
      </c>
      <c r="B153" s="97" t="s">
        <v>484</v>
      </c>
      <c r="C153" s="77" t="s">
        <v>22</v>
      </c>
      <c r="D153" s="31" t="s">
        <v>87</v>
      </c>
      <c r="E153" s="32" t="s">
        <v>485</v>
      </c>
      <c r="F153" s="77" t="s">
        <v>25</v>
      </c>
      <c r="G153" s="38">
        <v>0.63</v>
      </c>
      <c r="H153" s="34">
        <v>0.63</v>
      </c>
      <c r="I153" s="58">
        <f t="shared" si="32"/>
        <v>705.6</v>
      </c>
      <c r="J153" s="59">
        <f t="shared" si="36"/>
        <v>43.0416</v>
      </c>
      <c r="K153" s="60">
        <v>0.8</v>
      </c>
      <c r="L153" s="59">
        <f t="shared" si="33"/>
        <v>34.43328</v>
      </c>
      <c r="M153" s="65">
        <f t="shared" si="34"/>
        <v>8.60832</v>
      </c>
      <c r="N153" s="91" t="s">
        <v>486</v>
      </c>
      <c r="O153" s="101" t="s">
        <v>27</v>
      </c>
      <c r="P153" s="83"/>
      <c r="Q153" s="83"/>
    </row>
    <row r="154" s="74" customFormat="1" ht="16" customHeight="1" spans="1:17">
      <c r="A154" s="28">
        <f t="shared" si="37"/>
        <v>148</v>
      </c>
      <c r="B154" s="97" t="s">
        <v>487</v>
      </c>
      <c r="C154" s="77" t="s">
        <v>22</v>
      </c>
      <c r="D154" s="31" t="s">
        <v>33</v>
      </c>
      <c r="E154" s="32" t="s">
        <v>485</v>
      </c>
      <c r="F154" s="77" t="s">
        <v>25</v>
      </c>
      <c r="G154" s="38">
        <v>13.53</v>
      </c>
      <c r="H154" s="34">
        <v>13.53</v>
      </c>
      <c r="I154" s="58">
        <f t="shared" si="32"/>
        <v>15153.6</v>
      </c>
      <c r="J154" s="59">
        <f t="shared" si="36"/>
        <v>924.3696</v>
      </c>
      <c r="K154" s="60">
        <v>0.8</v>
      </c>
      <c r="L154" s="59">
        <f t="shared" si="33"/>
        <v>739.49568</v>
      </c>
      <c r="M154" s="65">
        <f t="shared" si="34"/>
        <v>184.87392</v>
      </c>
      <c r="N154" s="91" t="s">
        <v>488</v>
      </c>
      <c r="O154" s="101" t="s">
        <v>27</v>
      </c>
      <c r="P154" s="83"/>
      <c r="Q154" s="83"/>
    </row>
    <row r="155" s="74" customFormat="1" ht="16" customHeight="1" spans="1:17">
      <c r="A155" s="28">
        <f t="shared" si="37"/>
        <v>149</v>
      </c>
      <c r="B155" s="97" t="s">
        <v>489</v>
      </c>
      <c r="C155" s="77" t="s">
        <v>22</v>
      </c>
      <c r="D155" s="31" t="s">
        <v>91</v>
      </c>
      <c r="E155" s="32" t="s">
        <v>490</v>
      </c>
      <c r="F155" s="77" t="s">
        <v>25</v>
      </c>
      <c r="G155" s="38">
        <v>9.88</v>
      </c>
      <c r="H155" s="34">
        <v>9.88</v>
      </c>
      <c r="I155" s="58">
        <f t="shared" si="32"/>
        <v>11065.6</v>
      </c>
      <c r="J155" s="59">
        <f t="shared" si="36"/>
        <v>675.0016</v>
      </c>
      <c r="K155" s="60">
        <v>0.8</v>
      </c>
      <c r="L155" s="59">
        <f t="shared" si="33"/>
        <v>540.00128</v>
      </c>
      <c r="M155" s="65">
        <f t="shared" si="34"/>
        <v>135.00032</v>
      </c>
      <c r="N155" s="91" t="s">
        <v>491</v>
      </c>
      <c r="O155" s="101" t="s">
        <v>27</v>
      </c>
      <c r="P155" s="83"/>
      <c r="Q155" s="83"/>
    </row>
    <row r="156" s="74" customFormat="1" ht="16" customHeight="1" spans="1:17">
      <c r="A156" s="28">
        <f t="shared" ref="A156:A165" si="38">ROW()-6</f>
        <v>150</v>
      </c>
      <c r="B156" s="97" t="s">
        <v>492</v>
      </c>
      <c r="C156" s="77" t="s">
        <v>22</v>
      </c>
      <c r="D156" s="31" t="s">
        <v>111</v>
      </c>
      <c r="E156" s="32" t="s">
        <v>493</v>
      </c>
      <c r="F156" s="77" t="s">
        <v>25</v>
      </c>
      <c r="G156" s="38">
        <v>5.53</v>
      </c>
      <c r="H156" s="34">
        <v>5.53</v>
      </c>
      <c r="I156" s="58">
        <f t="shared" si="32"/>
        <v>6193.6</v>
      </c>
      <c r="J156" s="59">
        <f t="shared" si="36"/>
        <v>377.8096</v>
      </c>
      <c r="K156" s="60">
        <v>0.8</v>
      </c>
      <c r="L156" s="59">
        <f t="shared" si="33"/>
        <v>302.24768</v>
      </c>
      <c r="M156" s="65">
        <f t="shared" si="34"/>
        <v>75.56192</v>
      </c>
      <c r="N156" s="91" t="s">
        <v>494</v>
      </c>
      <c r="O156" s="101" t="s">
        <v>27</v>
      </c>
      <c r="P156" s="83"/>
      <c r="Q156" s="83"/>
    </row>
    <row r="157" s="74" customFormat="1" ht="16" customHeight="1" spans="1:17">
      <c r="A157" s="28">
        <f t="shared" si="38"/>
        <v>151</v>
      </c>
      <c r="B157" s="97" t="s">
        <v>495</v>
      </c>
      <c r="C157" s="77" t="s">
        <v>22</v>
      </c>
      <c r="D157" s="31" t="s">
        <v>235</v>
      </c>
      <c r="E157" s="32" t="s">
        <v>493</v>
      </c>
      <c r="F157" s="77" t="s">
        <v>25</v>
      </c>
      <c r="G157" s="38">
        <v>0</v>
      </c>
      <c r="H157" s="34">
        <v>0</v>
      </c>
      <c r="I157" s="58">
        <f t="shared" si="32"/>
        <v>0</v>
      </c>
      <c r="J157" s="59">
        <f t="shared" si="36"/>
        <v>0</v>
      </c>
      <c r="K157" s="60">
        <v>0.8</v>
      </c>
      <c r="L157" s="59">
        <f t="shared" si="33"/>
        <v>0</v>
      </c>
      <c r="M157" s="65">
        <f t="shared" si="34"/>
        <v>0</v>
      </c>
      <c r="N157" s="91" t="s">
        <v>496</v>
      </c>
      <c r="O157" s="101" t="s">
        <v>27</v>
      </c>
      <c r="P157" s="83"/>
      <c r="Q157" s="83"/>
    </row>
    <row r="158" s="74" customFormat="1" ht="16" customHeight="1" spans="1:17">
      <c r="A158" s="28">
        <f t="shared" si="38"/>
        <v>152</v>
      </c>
      <c r="B158" s="97" t="s">
        <v>497</v>
      </c>
      <c r="C158" s="77" t="s">
        <v>22</v>
      </c>
      <c r="D158" s="31" t="s">
        <v>418</v>
      </c>
      <c r="E158" s="32" t="s">
        <v>498</v>
      </c>
      <c r="F158" s="77" t="s">
        <v>25</v>
      </c>
      <c r="G158" s="38">
        <v>0.4</v>
      </c>
      <c r="H158" s="34">
        <v>0.4</v>
      </c>
      <c r="I158" s="58">
        <f t="shared" si="32"/>
        <v>448</v>
      </c>
      <c r="J158" s="59">
        <f t="shared" si="36"/>
        <v>27.328</v>
      </c>
      <c r="K158" s="60">
        <v>0.8</v>
      </c>
      <c r="L158" s="59">
        <f t="shared" si="33"/>
        <v>21.8624</v>
      </c>
      <c r="M158" s="65">
        <f t="shared" si="34"/>
        <v>5.4656</v>
      </c>
      <c r="N158" s="91" t="s">
        <v>499</v>
      </c>
      <c r="O158" s="101" t="s">
        <v>27</v>
      </c>
      <c r="P158" s="83"/>
      <c r="Q158" s="83"/>
    </row>
    <row r="159" s="74" customFormat="1" ht="16" customHeight="1" spans="1:17">
      <c r="A159" s="28">
        <f t="shared" si="38"/>
        <v>153</v>
      </c>
      <c r="B159" s="97" t="s">
        <v>500</v>
      </c>
      <c r="C159" s="77" t="s">
        <v>22</v>
      </c>
      <c r="D159" s="31" t="s">
        <v>501</v>
      </c>
      <c r="E159" s="32" t="s">
        <v>502</v>
      </c>
      <c r="F159" s="77" t="s">
        <v>25</v>
      </c>
      <c r="G159" s="38">
        <v>6.08</v>
      </c>
      <c r="H159" s="34">
        <v>6.08</v>
      </c>
      <c r="I159" s="58">
        <f t="shared" si="32"/>
        <v>6809.6</v>
      </c>
      <c r="J159" s="59">
        <f t="shared" si="36"/>
        <v>415.3856</v>
      </c>
      <c r="K159" s="60">
        <v>0.8</v>
      </c>
      <c r="L159" s="59">
        <f t="shared" si="33"/>
        <v>332.30848</v>
      </c>
      <c r="M159" s="65">
        <f t="shared" si="34"/>
        <v>83.07712</v>
      </c>
      <c r="N159" s="91" t="s">
        <v>503</v>
      </c>
      <c r="O159" s="101" t="s">
        <v>27</v>
      </c>
      <c r="P159" s="83"/>
      <c r="Q159" s="83"/>
    </row>
    <row r="160" s="74" customFormat="1" ht="16" customHeight="1" spans="1:17">
      <c r="A160" s="28">
        <f t="shared" si="38"/>
        <v>154</v>
      </c>
      <c r="B160" s="97" t="s">
        <v>504</v>
      </c>
      <c r="C160" s="77" t="s">
        <v>22</v>
      </c>
      <c r="D160" s="31" t="s">
        <v>29</v>
      </c>
      <c r="E160" s="32" t="s">
        <v>505</v>
      </c>
      <c r="F160" s="77" t="s">
        <v>25</v>
      </c>
      <c r="G160" s="38">
        <v>21.71</v>
      </c>
      <c r="H160" s="34">
        <v>21.71</v>
      </c>
      <c r="I160" s="58">
        <f t="shared" si="32"/>
        <v>24315.2</v>
      </c>
      <c r="J160" s="59">
        <f t="shared" si="36"/>
        <v>1483.2272</v>
      </c>
      <c r="K160" s="60">
        <v>0.8</v>
      </c>
      <c r="L160" s="59">
        <f t="shared" si="33"/>
        <v>1186.58176</v>
      </c>
      <c r="M160" s="65">
        <f t="shared" si="34"/>
        <v>296.64544</v>
      </c>
      <c r="N160" s="91" t="s">
        <v>506</v>
      </c>
      <c r="O160" s="101" t="s">
        <v>27</v>
      </c>
      <c r="P160" s="83"/>
      <c r="Q160" s="83"/>
    </row>
    <row r="161" s="74" customFormat="1" ht="16" customHeight="1" spans="1:17">
      <c r="A161" s="28">
        <f t="shared" si="38"/>
        <v>155</v>
      </c>
      <c r="B161" s="97" t="s">
        <v>507</v>
      </c>
      <c r="C161" s="77" t="s">
        <v>22</v>
      </c>
      <c r="D161" s="31" t="s">
        <v>134</v>
      </c>
      <c r="E161" s="32" t="s">
        <v>508</v>
      </c>
      <c r="F161" s="77" t="s">
        <v>25</v>
      </c>
      <c r="G161" s="38">
        <v>14.01</v>
      </c>
      <c r="H161" s="34">
        <v>14.01</v>
      </c>
      <c r="I161" s="58">
        <f t="shared" si="32"/>
        <v>15691.2</v>
      </c>
      <c r="J161" s="59">
        <f t="shared" si="36"/>
        <v>957.1632</v>
      </c>
      <c r="K161" s="60">
        <v>0.8</v>
      </c>
      <c r="L161" s="59">
        <f t="shared" si="33"/>
        <v>765.73056</v>
      </c>
      <c r="M161" s="65">
        <f t="shared" si="34"/>
        <v>191.43264</v>
      </c>
      <c r="N161" s="91" t="s">
        <v>509</v>
      </c>
      <c r="O161" s="101" t="s">
        <v>27</v>
      </c>
      <c r="P161" s="83"/>
      <c r="Q161" s="83"/>
    </row>
    <row r="162" s="74" customFormat="1" ht="16" customHeight="1" spans="1:17">
      <c r="A162" s="28">
        <f t="shared" si="38"/>
        <v>156</v>
      </c>
      <c r="B162" s="97" t="s">
        <v>510</v>
      </c>
      <c r="C162" s="77" t="s">
        <v>22</v>
      </c>
      <c r="D162" s="31" t="s">
        <v>87</v>
      </c>
      <c r="E162" s="32" t="s">
        <v>511</v>
      </c>
      <c r="F162" s="77" t="s">
        <v>25</v>
      </c>
      <c r="G162" s="38">
        <v>11.12</v>
      </c>
      <c r="H162" s="34">
        <v>11.12</v>
      </c>
      <c r="I162" s="58">
        <f t="shared" si="32"/>
        <v>12454.4</v>
      </c>
      <c r="J162" s="59">
        <f t="shared" si="36"/>
        <v>759.7184</v>
      </c>
      <c r="K162" s="60">
        <v>0.8</v>
      </c>
      <c r="L162" s="59">
        <f t="shared" si="33"/>
        <v>607.77472</v>
      </c>
      <c r="M162" s="65">
        <f t="shared" si="34"/>
        <v>151.94368</v>
      </c>
      <c r="N162" s="91" t="s">
        <v>512</v>
      </c>
      <c r="O162" s="101" t="s">
        <v>27</v>
      </c>
      <c r="P162" s="83"/>
      <c r="Q162" s="83"/>
    </row>
    <row r="163" s="74" customFormat="1" ht="16" customHeight="1" spans="1:17">
      <c r="A163" s="28">
        <f t="shared" si="38"/>
        <v>157</v>
      </c>
      <c r="B163" s="97" t="s">
        <v>513</v>
      </c>
      <c r="C163" s="77" t="s">
        <v>22</v>
      </c>
      <c r="D163" s="31" t="s">
        <v>91</v>
      </c>
      <c r="E163" s="32" t="s">
        <v>514</v>
      </c>
      <c r="F163" s="77" t="s">
        <v>25</v>
      </c>
      <c r="G163" s="38">
        <v>41.12</v>
      </c>
      <c r="H163" s="34">
        <v>41.12</v>
      </c>
      <c r="I163" s="58">
        <f t="shared" si="32"/>
        <v>46054.4</v>
      </c>
      <c r="J163" s="59">
        <f t="shared" si="36"/>
        <v>2809.3184</v>
      </c>
      <c r="K163" s="60">
        <v>0.8</v>
      </c>
      <c r="L163" s="59">
        <f t="shared" si="33"/>
        <v>2247.45472</v>
      </c>
      <c r="M163" s="65">
        <f t="shared" si="34"/>
        <v>561.86368</v>
      </c>
      <c r="N163" s="91" t="s">
        <v>515</v>
      </c>
      <c r="O163" s="101" t="s">
        <v>27</v>
      </c>
      <c r="P163" s="83"/>
      <c r="Q163" s="83"/>
    </row>
    <row r="164" s="74" customFormat="1" ht="16" customHeight="1" spans="1:17">
      <c r="A164" s="28">
        <f t="shared" si="38"/>
        <v>158</v>
      </c>
      <c r="B164" s="97" t="s">
        <v>516</v>
      </c>
      <c r="C164" s="77" t="s">
        <v>22</v>
      </c>
      <c r="D164" s="31" t="s">
        <v>134</v>
      </c>
      <c r="E164" s="32" t="s">
        <v>517</v>
      </c>
      <c r="F164" s="77" t="s">
        <v>25</v>
      </c>
      <c r="G164" s="38">
        <v>1.43</v>
      </c>
      <c r="H164" s="38">
        <v>1.43</v>
      </c>
      <c r="I164" s="58">
        <f t="shared" si="32"/>
        <v>1601.6</v>
      </c>
      <c r="J164" s="59">
        <f t="shared" si="36"/>
        <v>97.6976</v>
      </c>
      <c r="K164" s="60">
        <v>0.8</v>
      </c>
      <c r="L164" s="59">
        <f t="shared" si="33"/>
        <v>78.15808</v>
      </c>
      <c r="M164" s="65">
        <f t="shared" si="34"/>
        <v>19.53952</v>
      </c>
      <c r="N164" s="91" t="s">
        <v>518</v>
      </c>
      <c r="O164" s="101" t="s">
        <v>27</v>
      </c>
      <c r="P164" s="83"/>
      <c r="Q164" s="83"/>
    </row>
    <row r="165" s="74" customFormat="1" ht="16" customHeight="1" spans="1:17">
      <c r="A165" s="28">
        <f t="shared" si="38"/>
        <v>159</v>
      </c>
      <c r="B165" s="97" t="s">
        <v>519</v>
      </c>
      <c r="C165" s="77" t="s">
        <v>22</v>
      </c>
      <c r="D165" s="31" t="s">
        <v>520</v>
      </c>
      <c r="E165" s="32" t="s">
        <v>521</v>
      </c>
      <c r="F165" s="77" t="s">
        <v>25</v>
      </c>
      <c r="G165" s="38">
        <v>46.59</v>
      </c>
      <c r="H165" s="38">
        <v>46.59</v>
      </c>
      <c r="I165" s="58">
        <f t="shared" si="32"/>
        <v>52180.8</v>
      </c>
      <c r="J165" s="59">
        <f t="shared" si="36"/>
        <v>3183.0288</v>
      </c>
      <c r="K165" s="60">
        <v>0.8</v>
      </c>
      <c r="L165" s="59">
        <f t="shared" si="33"/>
        <v>2546.42304</v>
      </c>
      <c r="M165" s="65">
        <f t="shared" si="34"/>
        <v>636.60576</v>
      </c>
      <c r="N165" s="91" t="s">
        <v>522</v>
      </c>
      <c r="O165" s="101" t="s">
        <v>27</v>
      </c>
      <c r="P165" s="83"/>
      <c r="Q165" s="83"/>
    </row>
    <row r="166" s="74" customFormat="1" ht="16" customHeight="1" spans="1:17">
      <c r="A166" s="28">
        <f t="shared" ref="A166:A175" si="39">ROW()-6</f>
        <v>160</v>
      </c>
      <c r="B166" s="97" t="s">
        <v>523</v>
      </c>
      <c r="C166" s="77" t="s">
        <v>22</v>
      </c>
      <c r="D166" s="31" t="s">
        <v>29</v>
      </c>
      <c r="E166" s="32" t="s">
        <v>524</v>
      </c>
      <c r="F166" s="77" t="s">
        <v>25</v>
      </c>
      <c r="G166" s="38">
        <v>9.07</v>
      </c>
      <c r="H166" s="38">
        <v>9.07</v>
      </c>
      <c r="I166" s="58">
        <f t="shared" ref="I166:I185" si="40">G166*1120</f>
        <v>10158.4</v>
      </c>
      <c r="J166" s="59">
        <f t="shared" si="36"/>
        <v>619.6624</v>
      </c>
      <c r="K166" s="60">
        <v>0.8</v>
      </c>
      <c r="L166" s="59">
        <f t="shared" ref="L166:L185" si="41">J166*K166</f>
        <v>495.72992</v>
      </c>
      <c r="M166" s="65">
        <f t="shared" ref="M166:M185" si="42">G166*13.664</f>
        <v>123.93248</v>
      </c>
      <c r="N166" s="91" t="s">
        <v>525</v>
      </c>
      <c r="O166" s="101" t="s">
        <v>27</v>
      </c>
      <c r="P166" s="83"/>
      <c r="Q166" s="83"/>
    </row>
    <row r="167" s="74" customFormat="1" ht="16" customHeight="1" spans="1:17">
      <c r="A167" s="28">
        <f t="shared" si="39"/>
        <v>161</v>
      </c>
      <c r="B167" s="97" t="s">
        <v>526</v>
      </c>
      <c r="C167" s="77" t="s">
        <v>22</v>
      </c>
      <c r="D167" s="31" t="s">
        <v>527</v>
      </c>
      <c r="E167" s="32" t="s">
        <v>528</v>
      </c>
      <c r="F167" s="77" t="s">
        <v>25</v>
      </c>
      <c r="G167" s="38">
        <v>11.16</v>
      </c>
      <c r="H167" s="38">
        <v>11.16</v>
      </c>
      <c r="I167" s="58">
        <f t="shared" si="40"/>
        <v>12499.2</v>
      </c>
      <c r="J167" s="59">
        <f t="shared" si="36"/>
        <v>762.4512</v>
      </c>
      <c r="K167" s="60">
        <v>0.8</v>
      </c>
      <c r="L167" s="59">
        <f t="shared" si="41"/>
        <v>609.96096</v>
      </c>
      <c r="M167" s="65">
        <f t="shared" si="42"/>
        <v>152.49024</v>
      </c>
      <c r="N167" s="91" t="s">
        <v>529</v>
      </c>
      <c r="O167" s="101" t="s">
        <v>27</v>
      </c>
      <c r="P167" s="83"/>
      <c r="Q167" s="83"/>
    </row>
    <row r="168" s="74" customFormat="1" ht="16" customHeight="1" spans="1:17">
      <c r="A168" s="28">
        <f t="shared" si="39"/>
        <v>162</v>
      </c>
      <c r="B168" s="97" t="s">
        <v>530</v>
      </c>
      <c r="C168" s="77" t="s">
        <v>22</v>
      </c>
      <c r="D168" s="31" t="s">
        <v>227</v>
      </c>
      <c r="E168" s="32" t="s">
        <v>531</v>
      </c>
      <c r="F168" s="77" t="s">
        <v>25</v>
      </c>
      <c r="G168" s="38">
        <v>16.92</v>
      </c>
      <c r="H168" s="38">
        <v>16.92</v>
      </c>
      <c r="I168" s="58">
        <f t="shared" si="40"/>
        <v>18950.4</v>
      </c>
      <c r="J168" s="59">
        <f t="shared" si="36"/>
        <v>1155.9744</v>
      </c>
      <c r="K168" s="60">
        <v>0.8</v>
      </c>
      <c r="L168" s="59">
        <f t="shared" si="41"/>
        <v>924.77952</v>
      </c>
      <c r="M168" s="65">
        <f t="shared" si="42"/>
        <v>231.19488</v>
      </c>
      <c r="N168" s="91" t="s">
        <v>532</v>
      </c>
      <c r="O168" s="101" t="s">
        <v>27</v>
      </c>
      <c r="P168" s="83"/>
      <c r="Q168" s="83"/>
    </row>
    <row r="169" s="74" customFormat="1" ht="16" customHeight="1" spans="1:17">
      <c r="A169" s="28">
        <f t="shared" si="39"/>
        <v>163</v>
      </c>
      <c r="B169" s="97" t="s">
        <v>533</v>
      </c>
      <c r="C169" s="77" t="s">
        <v>22</v>
      </c>
      <c r="D169" s="31" t="s">
        <v>534</v>
      </c>
      <c r="E169" s="32" t="s">
        <v>535</v>
      </c>
      <c r="F169" s="77" t="s">
        <v>25</v>
      </c>
      <c r="G169" s="38">
        <v>5.16</v>
      </c>
      <c r="H169" s="38">
        <v>5.16</v>
      </c>
      <c r="I169" s="58">
        <f t="shared" si="40"/>
        <v>5779.2</v>
      </c>
      <c r="J169" s="59">
        <f t="shared" si="36"/>
        <v>352.5312</v>
      </c>
      <c r="K169" s="60">
        <v>0.8</v>
      </c>
      <c r="L169" s="59">
        <f t="shared" si="41"/>
        <v>282.02496</v>
      </c>
      <c r="M169" s="65">
        <f t="shared" si="42"/>
        <v>70.50624</v>
      </c>
      <c r="N169" s="91" t="s">
        <v>536</v>
      </c>
      <c r="O169" s="101" t="s">
        <v>27</v>
      </c>
      <c r="P169" s="83"/>
      <c r="Q169" s="83"/>
    </row>
    <row r="170" s="74" customFormat="1" ht="16" customHeight="1" spans="1:17">
      <c r="A170" s="28">
        <f t="shared" si="39"/>
        <v>164</v>
      </c>
      <c r="B170" s="97" t="s">
        <v>537</v>
      </c>
      <c r="C170" s="77" t="s">
        <v>22</v>
      </c>
      <c r="D170" s="31" t="s">
        <v>64</v>
      </c>
      <c r="E170" s="32" t="s">
        <v>538</v>
      </c>
      <c r="F170" s="77" t="s">
        <v>25</v>
      </c>
      <c r="G170" s="38">
        <v>0.32</v>
      </c>
      <c r="H170" s="38">
        <v>0.32</v>
      </c>
      <c r="I170" s="58">
        <f t="shared" si="40"/>
        <v>358.4</v>
      </c>
      <c r="J170" s="59">
        <f t="shared" si="36"/>
        <v>21.8624</v>
      </c>
      <c r="K170" s="60">
        <v>0.8</v>
      </c>
      <c r="L170" s="59">
        <f t="shared" si="41"/>
        <v>17.48992</v>
      </c>
      <c r="M170" s="65">
        <f t="shared" si="42"/>
        <v>4.37248</v>
      </c>
      <c r="N170" s="91" t="s">
        <v>539</v>
      </c>
      <c r="O170" s="101" t="s">
        <v>27</v>
      </c>
      <c r="P170" s="83"/>
      <c r="Q170" s="83"/>
    </row>
    <row r="171" s="74" customFormat="1" ht="16" customHeight="1" spans="1:17">
      <c r="A171" s="28">
        <f t="shared" si="39"/>
        <v>165</v>
      </c>
      <c r="B171" s="97" t="s">
        <v>223</v>
      </c>
      <c r="C171" s="77" t="s">
        <v>22</v>
      </c>
      <c r="D171" s="31" t="s">
        <v>297</v>
      </c>
      <c r="E171" s="32" t="s">
        <v>540</v>
      </c>
      <c r="F171" s="77" t="s">
        <v>25</v>
      </c>
      <c r="G171" s="38">
        <v>0.33</v>
      </c>
      <c r="H171" s="38">
        <v>0.33</v>
      </c>
      <c r="I171" s="58">
        <f t="shared" si="40"/>
        <v>369.6</v>
      </c>
      <c r="J171" s="59">
        <f t="shared" si="36"/>
        <v>22.5456</v>
      </c>
      <c r="K171" s="60">
        <v>0.8</v>
      </c>
      <c r="L171" s="59">
        <f t="shared" si="41"/>
        <v>18.03648</v>
      </c>
      <c r="M171" s="65">
        <f t="shared" si="42"/>
        <v>4.50912</v>
      </c>
      <c r="N171" s="91" t="s">
        <v>541</v>
      </c>
      <c r="O171" s="101" t="s">
        <v>27</v>
      </c>
      <c r="P171" s="83"/>
      <c r="Q171" s="83"/>
    </row>
    <row r="172" s="74" customFormat="1" ht="16" customHeight="1" spans="1:17">
      <c r="A172" s="28">
        <f t="shared" si="39"/>
        <v>166</v>
      </c>
      <c r="B172" s="97" t="s">
        <v>542</v>
      </c>
      <c r="C172" s="77" t="s">
        <v>22</v>
      </c>
      <c r="D172" s="31" t="s">
        <v>64</v>
      </c>
      <c r="E172" s="32" t="s">
        <v>543</v>
      </c>
      <c r="F172" s="77" t="s">
        <v>25</v>
      </c>
      <c r="G172" s="38">
        <v>6.17</v>
      </c>
      <c r="H172" s="38">
        <v>6.17</v>
      </c>
      <c r="I172" s="58">
        <f t="shared" si="40"/>
        <v>6910.4</v>
      </c>
      <c r="J172" s="59">
        <f t="shared" si="36"/>
        <v>421.5344</v>
      </c>
      <c r="K172" s="60">
        <v>0.8</v>
      </c>
      <c r="L172" s="59">
        <f t="shared" si="41"/>
        <v>337.22752</v>
      </c>
      <c r="M172" s="65">
        <f t="shared" si="42"/>
        <v>84.30688</v>
      </c>
      <c r="N172" s="91" t="s">
        <v>544</v>
      </c>
      <c r="O172" s="101" t="s">
        <v>27</v>
      </c>
      <c r="P172" s="83"/>
      <c r="Q172" s="83"/>
    </row>
    <row r="173" s="74" customFormat="1" ht="16" customHeight="1" spans="1:17">
      <c r="A173" s="28">
        <f t="shared" si="39"/>
        <v>167</v>
      </c>
      <c r="B173" s="97" t="s">
        <v>545</v>
      </c>
      <c r="C173" s="77" t="s">
        <v>22</v>
      </c>
      <c r="D173" s="31" t="s">
        <v>71</v>
      </c>
      <c r="E173" s="32" t="s">
        <v>546</v>
      </c>
      <c r="F173" s="77" t="s">
        <v>25</v>
      </c>
      <c r="G173" s="38">
        <v>63.88</v>
      </c>
      <c r="H173" s="38">
        <v>63.88</v>
      </c>
      <c r="I173" s="58">
        <f t="shared" si="40"/>
        <v>71545.6</v>
      </c>
      <c r="J173" s="59">
        <f t="shared" si="36"/>
        <v>4364.2816</v>
      </c>
      <c r="K173" s="60">
        <v>0.8</v>
      </c>
      <c r="L173" s="59">
        <f t="shared" si="41"/>
        <v>3491.42528</v>
      </c>
      <c r="M173" s="65">
        <f t="shared" si="42"/>
        <v>872.85632</v>
      </c>
      <c r="N173" s="91" t="s">
        <v>547</v>
      </c>
      <c r="O173" s="101" t="s">
        <v>27</v>
      </c>
      <c r="P173" s="83"/>
      <c r="Q173" s="83"/>
    </row>
    <row r="174" s="74" customFormat="1" ht="16" customHeight="1" spans="1:17">
      <c r="A174" s="28">
        <f t="shared" si="39"/>
        <v>168</v>
      </c>
      <c r="B174" s="97" t="s">
        <v>548</v>
      </c>
      <c r="C174" s="77" t="s">
        <v>22</v>
      </c>
      <c r="D174" s="31" t="s">
        <v>134</v>
      </c>
      <c r="E174" s="32" t="s">
        <v>549</v>
      </c>
      <c r="F174" s="77" t="s">
        <v>25</v>
      </c>
      <c r="G174" s="38">
        <v>5.87</v>
      </c>
      <c r="H174" s="38">
        <v>5.87</v>
      </c>
      <c r="I174" s="58">
        <f t="shared" si="40"/>
        <v>6574.4</v>
      </c>
      <c r="J174" s="59">
        <f t="shared" si="36"/>
        <v>401.0384</v>
      </c>
      <c r="K174" s="60">
        <v>0.8</v>
      </c>
      <c r="L174" s="59">
        <f t="shared" si="41"/>
        <v>320.83072</v>
      </c>
      <c r="M174" s="65">
        <f t="shared" si="42"/>
        <v>80.20768</v>
      </c>
      <c r="N174" s="91" t="s">
        <v>550</v>
      </c>
      <c r="O174" s="101" t="s">
        <v>27</v>
      </c>
      <c r="P174" s="83"/>
      <c r="Q174" s="83"/>
    </row>
    <row r="175" s="74" customFormat="1" ht="16" customHeight="1" spans="1:17">
      <c r="A175" s="28">
        <f t="shared" si="39"/>
        <v>169</v>
      </c>
      <c r="B175" s="97" t="s">
        <v>551</v>
      </c>
      <c r="C175" s="77" t="s">
        <v>22</v>
      </c>
      <c r="D175" s="31" t="s">
        <v>552</v>
      </c>
      <c r="E175" s="32" t="s">
        <v>553</v>
      </c>
      <c r="F175" s="77" t="s">
        <v>25</v>
      </c>
      <c r="G175" s="38">
        <v>11.92</v>
      </c>
      <c r="H175" s="38">
        <v>11.92</v>
      </c>
      <c r="I175" s="58">
        <f t="shared" si="40"/>
        <v>13350.4</v>
      </c>
      <c r="J175" s="59">
        <f t="shared" si="36"/>
        <v>814.3744</v>
      </c>
      <c r="K175" s="60">
        <v>0.8</v>
      </c>
      <c r="L175" s="59">
        <f t="shared" si="41"/>
        <v>651.49952</v>
      </c>
      <c r="M175" s="65">
        <f t="shared" si="42"/>
        <v>162.87488</v>
      </c>
      <c r="N175" s="91" t="s">
        <v>554</v>
      </c>
      <c r="O175" s="101" t="s">
        <v>27</v>
      </c>
      <c r="P175" s="83"/>
      <c r="Q175" s="83"/>
    </row>
    <row r="176" s="74" customFormat="1" ht="16" customHeight="1" spans="1:17">
      <c r="A176" s="28">
        <f t="shared" ref="A176:A184" si="43">ROW()-6</f>
        <v>170</v>
      </c>
      <c r="B176" s="97" t="s">
        <v>555</v>
      </c>
      <c r="C176" s="77" t="s">
        <v>22</v>
      </c>
      <c r="D176" s="31" t="s">
        <v>111</v>
      </c>
      <c r="E176" s="32" t="s">
        <v>556</v>
      </c>
      <c r="F176" s="77" t="s">
        <v>25</v>
      </c>
      <c r="G176" s="38">
        <v>7.26</v>
      </c>
      <c r="H176" s="38">
        <v>7.26</v>
      </c>
      <c r="I176" s="58">
        <f t="shared" si="40"/>
        <v>8131.2</v>
      </c>
      <c r="J176" s="59">
        <f t="shared" si="36"/>
        <v>496.0032</v>
      </c>
      <c r="K176" s="60">
        <v>0.8</v>
      </c>
      <c r="L176" s="59">
        <f t="shared" si="41"/>
        <v>396.80256</v>
      </c>
      <c r="M176" s="65">
        <f t="shared" si="42"/>
        <v>99.20064</v>
      </c>
      <c r="N176" s="91" t="s">
        <v>557</v>
      </c>
      <c r="O176" s="101" t="s">
        <v>27</v>
      </c>
      <c r="P176" s="83"/>
      <c r="Q176" s="83"/>
    </row>
    <row r="177" s="74" customFormat="1" ht="16" customHeight="1" spans="1:17">
      <c r="A177" s="28">
        <f t="shared" si="43"/>
        <v>171</v>
      </c>
      <c r="B177" s="97" t="s">
        <v>558</v>
      </c>
      <c r="C177" s="77" t="s">
        <v>22</v>
      </c>
      <c r="D177" s="31" t="s">
        <v>98</v>
      </c>
      <c r="E177" s="32" t="s">
        <v>559</v>
      </c>
      <c r="F177" s="77" t="s">
        <v>25</v>
      </c>
      <c r="G177" s="38">
        <v>1.01</v>
      </c>
      <c r="H177" s="38">
        <v>1.01</v>
      </c>
      <c r="I177" s="58">
        <f t="shared" si="40"/>
        <v>1131.2</v>
      </c>
      <c r="J177" s="59">
        <f t="shared" si="36"/>
        <v>69.0032</v>
      </c>
      <c r="K177" s="60">
        <v>0.8</v>
      </c>
      <c r="L177" s="59">
        <f t="shared" si="41"/>
        <v>55.20256</v>
      </c>
      <c r="M177" s="65">
        <f t="shared" si="42"/>
        <v>13.80064</v>
      </c>
      <c r="N177" s="91" t="s">
        <v>560</v>
      </c>
      <c r="O177" s="101" t="s">
        <v>27</v>
      </c>
      <c r="P177" s="83"/>
      <c r="Q177" s="83"/>
    </row>
    <row r="178" s="74" customFormat="1" ht="16" customHeight="1" spans="1:17">
      <c r="A178" s="28">
        <f t="shared" si="43"/>
        <v>172</v>
      </c>
      <c r="B178" s="97" t="s">
        <v>561</v>
      </c>
      <c r="C178" s="77" t="s">
        <v>22</v>
      </c>
      <c r="D178" s="31" t="s">
        <v>60</v>
      </c>
      <c r="E178" s="32" t="s">
        <v>562</v>
      </c>
      <c r="F178" s="77" t="s">
        <v>25</v>
      </c>
      <c r="G178" s="38">
        <v>0.82</v>
      </c>
      <c r="H178" s="38">
        <v>0.82</v>
      </c>
      <c r="I178" s="58">
        <f t="shared" si="40"/>
        <v>918.4</v>
      </c>
      <c r="J178" s="59">
        <f t="shared" si="36"/>
        <v>56.0224</v>
      </c>
      <c r="K178" s="60">
        <v>0.8</v>
      </c>
      <c r="L178" s="59">
        <f t="shared" si="41"/>
        <v>44.81792</v>
      </c>
      <c r="M178" s="65">
        <f t="shared" si="42"/>
        <v>11.20448</v>
      </c>
      <c r="N178" s="91" t="s">
        <v>563</v>
      </c>
      <c r="O178" s="101" t="s">
        <v>27</v>
      </c>
      <c r="P178" s="83"/>
      <c r="Q178" s="83"/>
    </row>
    <row r="179" s="74" customFormat="1" ht="16" customHeight="1" spans="1:17">
      <c r="A179" s="28">
        <f t="shared" si="43"/>
        <v>173</v>
      </c>
      <c r="B179" s="97" t="s">
        <v>564</v>
      </c>
      <c r="C179" s="77" t="s">
        <v>22</v>
      </c>
      <c r="D179" s="31" t="s">
        <v>71</v>
      </c>
      <c r="E179" s="32" t="s">
        <v>565</v>
      </c>
      <c r="F179" s="77" t="s">
        <v>25</v>
      </c>
      <c r="G179" s="38">
        <v>19.66</v>
      </c>
      <c r="H179" s="38">
        <v>19.66</v>
      </c>
      <c r="I179" s="58">
        <f t="shared" si="40"/>
        <v>22019.2</v>
      </c>
      <c r="J179" s="59">
        <f t="shared" si="36"/>
        <v>1343.1712</v>
      </c>
      <c r="K179" s="60">
        <v>0.8</v>
      </c>
      <c r="L179" s="59">
        <f t="shared" si="41"/>
        <v>1074.53696</v>
      </c>
      <c r="M179" s="65">
        <f t="shared" si="42"/>
        <v>268.63424</v>
      </c>
      <c r="N179" s="91" t="s">
        <v>566</v>
      </c>
      <c r="O179" s="101" t="s">
        <v>27</v>
      </c>
      <c r="P179" s="83"/>
      <c r="Q179" s="83"/>
    </row>
    <row r="180" s="74" customFormat="1" ht="16" customHeight="1" spans="1:17">
      <c r="A180" s="28">
        <f t="shared" si="43"/>
        <v>174</v>
      </c>
      <c r="B180" s="97" t="s">
        <v>567</v>
      </c>
      <c r="C180" s="77" t="s">
        <v>22</v>
      </c>
      <c r="D180" s="31" t="s">
        <v>520</v>
      </c>
      <c r="E180" s="32" t="s">
        <v>568</v>
      </c>
      <c r="F180" s="77" t="s">
        <v>25</v>
      </c>
      <c r="G180" s="38">
        <v>9.96</v>
      </c>
      <c r="H180" s="38">
        <v>9.96</v>
      </c>
      <c r="I180" s="58">
        <f t="shared" si="40"/>
        <v>11155.2</v>
      </c>
      <c r="J180" s="59">
        <f t="shared" si="36"/>
        <v>680.4672</v>
      </c>
      <c r="K180" s="60">
        <v>0.8</v>
      </c>
      <c r="L180" s="59">
        <f t="shared" si="41"/>
        <v>544.37376</v>
      </c>
      <c r="M180" s="65">
        <f t="shared" si="42"/>
        <v>136.09344</v>
      </c>
      <c r="N180" s="91" t="s">
        <v>569</v>
      </c>
      <c r="O180" s="101" t="s">
        <v>27</v>
      </c>
      <c r="P180" s="83"/>
      <c r="Q180" s="83"/>
    </row>
    <row r="181" s="74" customFormat="1" ht="16" customHeight="1" spans="1:17">
      <c r="A181" s="28">
        <f t="shared" si="43"/>
        <v>175</v>
      </c>
      <c r="B181" s="97" t="s">
        <v>570</v>
      </c>
      <c r="C181" s="77" t="s">
        <v>22</v>
      </c>
      <c r="D181" s="31" t="s">
        <v>23</v>
      </c>
      <c r="E181" s="32" t="s">
        <v>438</v>
      </c>
      <c r="F181" s="77" t="s">
        <v>25</v>
      </c>
      <c r="G181" s="38">
        <v>1.63</v>
      </c>
      <c r="H181" s="38">
        <v>1.63</v>
      </c>
      <c r="I181" s="58">
        <f t="shared" si="40"/>
        <v>1825.6</v>
      </c>
      <c r="J181" s="59">
        <f t="shared" si="36"/>
        <v>111.3616</v>
      </c>
      <c r="K181" s="60">
        <v>0.8</v>
      </c>
      <c r="L181" s="59">
        <f t="shared" si="41"/>
        <v>89.08928</v>
      </c>
      <c r="M181" s="65">
        <f t="shared" si="42"/>
        <v>22.27232</v>
      </c>
      <c r="N181" s="91" t="s">
        <v>571</v>
      </c>
      <c r="O181" s="101" t="s">
        <v>27</v>
      </c>
      <c r="P181" s="83"/>
      <c r="Q181" s="83"/>
    </row>
    <row r="182" s="74" customFormat="1" ht="16" customHeight="1" spans="1:17">
      <c r="A182" s="28">
        <f t="shared" si="43"/>
        <v>176</v>
      </c>
      <c r="B182" s="97" t="s">
        <v>572</v>
      </c>
      <c r="C182" s="77" t="s">
        <v>22</v>
      </c>
      <c r="D182" s="31" t="s">
        <v>111</v>
      </c>
      <c r="E182" s="32" t="s">
        <v>573</v>
      </c>
      <c r="F182" s="77" t="s">
        <v>25</v>
      </c>
      <c r="G182" s="38">
        <v>6.86</v>
      </c>
      <c r="H182" s="38">
        <v>6.86</v>
      </c>
      <c r="I182" s="58">
        <f t="shared" si="40"/>
        <v>7683.2</v>
      </c>
      <c r="J182" s="59">
        <f t="shared" si="36"/>
        <v>468.6752</v>
      </c>
      <c r="K182" s="60">
        <v>0.8</v>
      </c>
      <c r="L182" s="59">
        <f t="shared" si="41"/>
        <v>374.94016</v>
      </c>
      <c r="M182" s="65">
        <f t="shared" si="42"/>
        <v>93.73504</v>
      </c>
      <c r="N182" s="91" t="s">
        <v>574</v>
      </c>
      <c r="O182" s="101" t="s">
        <v>27</v>
      </c>
      <c r="P182" s="83"/>
      <c r="Q182" s="83"/>
    </row>
    <row r="183" s="74" customFormat="1" ht="16" customHeight="1" spans="1:17">
      <c r="A183" s="28">
        <f t="shared" si="43"/>
        <v>177</v>
      </c>
      <c r="B183" s="97" t="s">
        <v>575</v>
      </c>
      <c r="C183" s="77" t="s">
        <v>22</v>
      </c>
      <c r="D183" s="31" t="s">
        <v>33</v>
      </c>
      <c r="E183" s="32" t="s">
        <v>475</v>
      </c>
      <c r="F183" s="77" t="s">
        <v>25</v>
      </c>
      <c r="G183" s="38">
        <v>4.23</v>
      </c>
      <c r="H183" s="38">
        <v>4.23</v>
      </c>
      <c r="I183" s="58">
        <f t="shared" si="40"/>
        <v>4737.6</v>
      </c>
      <c r="J183" s="59">
        <f t="shared" si="36"/>
        <v>288.9936</v>
      </c>
      <c r="K183" s="60">
        <v>0.8</v>
      </c>
      <c r="L183" s="59">
        <f t="shared" si="41"/>
        <v>231.19488</v>
      </c>
      <c r="M183" s="65">
        <f t="shared" si="42"/>
        <v>57.79872</v>
      </c>
      <c r="N183" s="91" t="s">
        <v>576</v>
      </c>
      <c r="O183" s="101" t="s">
        <v>27</v>
      </c>
      <c r="P183" s="83"/>
      <c r="Q183" s="83"/>
    </row>
    <row r="184" s="74" customFormat="1" ht="16" customHeight="1" spans="1:17">
      <c r="A184" s="28">
        <f t="shared" si="43"/>
        <v>178</v>
      </c>
      <c r="B184" s="106" t="s">
        <v>577</v>
      </c>
      <c r="C184" s="86" t="s">
        <v>22</v>
      </c>
      <c r="D184" s="87" t="s">
        <v>33</v>
      </c>
      <c r="E184" s="88" t="s">
        <v>578</v>
      </c>
      <c r="F184" s="86" t="s">
        <v>25</v>
      </c>
      <c r="G184" s="89">
        <v>4.89</v>
      </c>
      <c r="H184" s="89">
        <v>4.89</v>
      </c>
      <c r="I184" s="90">
        <f t="shared" si="40"/>
        <v>5476.8</v>
      </c>
      <c r="J184" s="115">
        <f t="shared" si="36"/>
        <v>334.0848</v>
      </c>
      <c r="K184" s="116">
        <v>0.8</v>
      </c>
      <c r="L184" s="115">
        <f t="shared" si="41"/>
        <v>267.26784</v>
      </c>
      <c r="M184" s="117">
        <f t="shared" si="42"/>
        <v>66.81696</v>
      </c>
      <c r="N184" s="91" t="s">
        <v>579</v>
      </c>
      <c r="O184" s="118" t="s">
        <v>27</v>
      </c>
      <c r="P184" s="119"/>
      <c r="Q184" s="119"/>
    </row>
    <row r="185" spans="1:17">
      <c r="A185" s="35"/>
      <c r="B185" s="36" t="s">
        <v>580</v>
      </c>
      <c r="C185" s="35"/>
      <c r="D185" s="35"/>
      <c r="E185" s="37"/>
      <c r="F185" s="37"/>
      <c r="G185" s="99">
        <f>SUM(G7:G184)</f>
        <v>2003.29</v>
      </c>
      <c r="H185" s="99">
        <f>SUM(H7:H184)</f>
        <v>2003.29</v>
      </c>
      <c r="I185" s="58">
        <f t="shared" si="40"/>
        <v>2243684.8</v>
      </c>
      <c r="J185" s="59">
        <f t="shared" si="36"/>
        <v>136864.7728</v>
      </c>
      <c r="K185" s="102"/>
      <c r="L185" s="59">
        <f>SUM(L7:L184)</f>
        <v>109491.81824</v>
      </c>
      <c r="M185" s="38">
        <f t="shared" si="42"/>
        <v>27372.95456</v>
      </c>
      <c r="N185" s="37"/>
      <c r="O185" s="37"/>
      <c r="P185" s="37"/>
      <c r="Q185" s="37"/>
    </row>
  </sheetData>
  <autoFilter ref="A6:U185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zoomScale="115" zoomScaleNormal="115" workbookViewId="0">
      <selection activeCell="N7" sqref="N7"/>
    </sheetView>
  </sheetViews>
  <sheetFormatPr defaultColWidth="9" defaultRowHeight="13.5" outlineLevelRow="7"/>
  <cols>
    <col min="1" max="1" width="4.78333333333333" style="5" customWidth="1"/>
    <col min="2" max="2" width="5.975" style="6" customWidth="1"/>
    <col min="3" max="3" width="7.38333333333333" style="5" customWidth="1"/>
    <col min="4" max="4" width="14.8833333333333" style="5" customWidth="1"/>
    <col min="5" max="5" width="10.1" style="7" customWidth="1"/>
    <col min="6" max="6" width="5.64166666666667" style="7" customWidth="1"/>
    <col min="7" max="7" width="6.625" style="8" customWidth="1"/>
    <col min="8" max="8" width="6.85" style="8" customWidth="1"/>
    <col min="9" max="9" width="7.81666666666667" style="7" customWidth="1"/>
    <col min="10" max="10" width="7.81666666666667" style="9" customWidth="1"/>
    <col min="11" max="11" width="4.55833333333333" style="10" customWidth="1"/>
    <col min="12" max="12" width="8.04166666666667" style="9" customWidth="1"/>
    <col min="13" max="13" width="7.5" style="9" customWidth="1"/>
    <col min="14" max="14" width="13.5833333333333" style="7" customWidth="1"/>
    <col min="15" max="15" width="19.9916666666667" style="7" customWidth="1"/>
    <col min="16" max="16" width="8.625" style="7" customWidth="1"/>
    <col min="17" max="17" width="7.625" style="7" customWidth="1"/>
    <col min="18" max="16384" width="9" style="4"/>
  </cols>
  <sheetData>
    <row r="1" s="1" customFormat="1" ht="23.25" customHeight="1" spans="1:21">
      <c r="A1" s="11"/>
      <c r="B1" s="12"/>
      <c r="C1" s="12"/>
      <c r="D1" s="12"/>
      <c r="E1" s="11"/>
      <c r="F1" s="11"/>
      <c r="G1" s="13"/>
      <c r="H1" s="13"/>
      <c r="I1" s="12"/>
      <c r="J1" s="12"/>
      <c r="K1" s="39"/>
      <c r="L1" s="12"/>
      <c r="M1" s="12"/>
      <c r="N1" s="41"/>
      <c r="O1" s="42"/>
      <c r="P1" s="41"/>
      <c r="Q1" s="41"/>
      <c r="R1" s="66"/>
      <c r="S1" s="11"/>
      <c r="T1" s="11"/>
      <c r="U1" s="67"/>
    </row>
    <row r="2" s="1" customFormat="1" ht="22.5" customHeight="1" spans="1:21">
      <c r="A2" s="94" t="s">
        <v>0</v>
      </c>
      <c r="B2" s="15"/>
      <c r="C2" s="15"/>
      <c r="D2" s="15"/>
      <c r="E2" s="16"/>
      <c r="F2" s="16"/>
      <c r="G2" s="17"/>
      <c r="H2" s="17"/>
      <c r="I2" s="15"/>
      <c r="J2" s="15"/>
      <c r="K2" s="43"/>
      <c r="L2" s="15"/>
      <c r="M2" s="15"/>
      <c r="N2" s="45"/>
      <c r="O2" s="46"/>
      <c r="P2" s="45"/>
      <c r="Q2" s="45"/>
      <c r="R2" s="68"/>
      <c r="S2" s="16"/>
      <c r="T2" s="16"/>
      <c r="U2" s="69"/>
    </row>
    <row r="3" s="1" customFormat="1" ht="24.75" customHeight="1" spans="1:21">
      <c r="A3" s="18" t="s">
        <v>1</v>
      </c>
      <c r="B3" s="19"/>
      <c r="C3" s="19"/>
      <c r="D3" s="19"/>
      <c r="E3" s="20"/>
      <c r="F3" s="20"/>
      <c r="G3" s="21"/>
      <c r="H3" s="21"/>
      <c r="I3" s="19"/>
      <c r="J3" s="19"/>
      <c r="K3" s="47"/>
      <c r="L3" s="19"/>
      <c r="M3" s="19"/>
      <c r="N3" s="49"/>
      <c r="O3" s="50"/>
      <c r="P3" s="49"/>
      <c r="Q3" s="49"/>
      <c r="R3" s="70"/>
      <c r="S3" s="20"/>
      <c r="T3" s="20"/>
      <c r="U3" s="71"/>
    </row>
    <row r="4" s="2" customFormat="1" ht="24.75" customHeight="1" spans="1:21">
      <c r="A4" s="22" t="s">
        <v>2</v>
      </c>
      <c r="B4" s="23"/>
      <c r="C4" s="23"/>
      <c r="D4" s="23"/>
      <c r="E4" s="24"/>
      <c r="F4" s="24"/>
      <c r="G4" s="25"/>
      <c r="H4" s="25"/>
      <c r="I4" s="23"/>
      <c r="J4" s="23"/>
      <c r="K4" s="51"/>
      <c r="L4" s="23"/>
      <c r="M4" s="23"/>
      <c r="N4" s="53"/>
      <c r="O4" s="54"/>
      <c r="P4" s="53"/>
      <c r="Q4" s="53"/>
      <c r="R4" s="72"/>
      <c r="S4" s="24"/>
      <c r="T4" s="24"/>
      <c r="U4" s="24"/>
    </row>
    <row r="5" s="2" customFormat="1" ht="25.5" customHeight="1" spans="1:21">
      <c r="A5" s="22" t="s">
        <v>581</v>
      </c>
      <c r="B5" s="23"/>
      <c r="C5" s="23"/>
      <c r="D5" s="23"/>
      <c r="E5" s="24"/>
      <c r="F5" s="24"/>
      <c r="G5" s="25"/>
      <c r="H5" s="25"/>
      <c r="I5" s="23"/>
      <c r="J5" s="23"/>
      <c r="K5" s="51"/>
      <c r="L5" s="23"/>
      <c r="M5" s="23"/>
      <c r="N5" s="53"/>
      <c r="O5" s="54"/>
      <c r="P5" s="53"/>
      <c r="Q5" s="53"/>
      <c r="R5" s="72"/>
      <c r="S5" s="24"/>
      <c r="T5" s="24"/>
      <c r="U5" s="24"/>
    </row>
    <row r="6" s="3" customFormat="1" ht="24.75" customHeight="1" spans="1:17">
      <c r="A6" s="95" t="s">
        <v>4</v>
      </c>
      <c r="B6" s="95" t="s">
        <v>5</v>
      </c>
      <c r="C6" s="26" t="s">
        <v>6</v>
      </c>
      <c r="D6" s="95" t="s">
        <v>7</v>
      </c>
      <c r="E6" s="95" t="s">
        <v>8</v>
      </c>
      <c r="F6" s="95" t="s">
        <v>9</v>
      </c>
      <c r="G6" s="96" t="s">
        <v>10</v>
      </c>
      <c r="H6" s="96" t="s">
        <v>11</v>
      </c>
      <c r="I6" s="95" t="s">
        <v>12</v>
      </c>
      <c r="J6" s="100" t="s">
        <v>13</v>
      </c>
      <c r="K6" s="56" t="s">
        <v>14</v>
      </c>
      <c r="L6" s="57" t="s">
        <v>15</v>
      </c>
      <c r="M6" s="100" t="s">
        <v>16</v>
      </c>
      <c r="N6" s="95" t="s">
        <v>17</v>
      </c>
      <c r="O6" s="95" t="s">
        <v>18</v>
      </c>
      <c r="P6" s="95" t="s">
        <v>19</v>
      </c>
      <c r="Q6" s="103" t="s">
        <v>20</v>
      </c>
    </row>
    <row r="7" s="74" customFormat="1" ht="16" customHeight="1" spans="1:17">
      <c r="A7" s="28">
        <f>ROW()-6</f>
        <v>1</v>
      </c>
      <c r="B7" s="97" t="s">
        <v>582</v>
      </c>
      <c r="C7" s="30" t="s">
        <v>22</v>
      </c>
      <c r="D7" s="31" t="s">
        <v>57</v>
      </c>
      <c r="E7" s="32" t="s">
        <v>583</v>
      </c>
      <c r="F7" s="30" t="s">
        <v>25</v>
      </c>
      <c r="G7" s="33">
        <v>103.7</v>
      </c>
      <c r="H7" s="98">
        <v>103.7</v>
      </c>
      <c r="I7" s="58">
        <f>G7*1120</f>
        <v>116144</v>
      </c>
      <c r="J7" s="59">
        <f>G7*68.32</f>
        <v>7084.784</v>
      </c>
      <c r="K7" s="60">
        <v>0.8</v>
      </c>
      <c r="L7" s="59">
        <f>J7*K7</f>
        <v>5667.8272</v>
      </c>
      <c r="M7" s="61">
        <f>G7*13.664</f>
        <v>1416.9568</v>
      </c>
      <c r="N7" s="91" t="s">
        <v>584</v>
      </c>
      <c r="O7" s="101" t="s">
        <v>27</v>
      </c>
      <c r="P7" s="26"/>
      <c r="Q7" s="82"/>
    </row>
    <row r="8" spans="1:17">
      <c r="A8" s="35"/>
      <c r="B8" s="36" t="s">
        <v>580</v>
      </c>
      <c r="C8" s="35"/>
      <c r="D8" s="35"/>
      <c r="E8" s="37"/>
      <c r="F8" s="37"/>
      <c r="G8" s="99">
        <f>SUM(G7:G7)</f>
        <v>103.7</v>
      </c>
      <c r="H8" s="99">
        <f>SUM(H7:H7)</f>
        <v>103.7</v>
      </c>
      <c r="I8" s="58">
        <f>G8*1120</f>
        <v>116144</v>
      </c>
      <c r="J8" s="59">
        <f>G8*68.32</f>
        <v>7084.784</v>
      </c>
      <c r="K8" s="102"/>
      <c r="L8" s="59">
        <f>SUM(L7:L7)</f>
        <v>5667.8272</v>
      </c>
      <c r="M8" s="38">
        <f>G8*13.664</f>
        <v>1416.9568</v>
      </c>
      <c r="N8" s="37"/>
      <c r="O8" s="37"/>
      <c r="P8" s="37"/>
      <c r="Q8" s="37"/>
    </row>
  </sheetData>
  <autoFilter ref="A6:U8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zoomScale="115" zoomScaleNormal="115" workbookViewId="0">
      <selection activeCell="O12" sqref="O12"/>
    </sheetView>
  </sheetViews>
  <sheetFormatPr defaultColWidth="9" defaultRowHeight="13.5" outlineLevelRow="7"/>
  <cols>
    <col min="1" max="1" width="4.78333333333333" style="5" customWidth="1"/>
    <col min="2" max="2" width="5.975" style="6" customWidth="1"/>
    <col min="3" max="3" width="7.38333333333333" style="5" customWidth="1"/>
    <col min="4" max="4" width="14.8833333333333" style="5" customWidth="1"/>
    <col min="5" max="5" width="10.1" style="7" customWidth="1"/>
    <col min="6" max="6" width="5.64166666666667" style="7" customWidth="1"/>
    <col min="7" max="7" width="6.625" style="8" customWidth="1"/>
    <col min="8" max="8" width="6.85" style="8" customWidth="1"/>
    <col min="9" max="9" width="7.81666666666667" style="7" customWidth="1"/>
    <col min="10" max="10" width="7.81666666666667" style="9" customWidth="1"/>
    <col min="11" max="11" width="4.55833333333333" style="10" customWidth="1"/>
    <col min="12" max="12" width="8.04166666666667" style="9" customWidth="1"/>
    <col min="13" max="13" width="7.5" style="9" customWidth="1"/>
    <col min="14" max="14" width="13.5833333333333" style="7" customWidth="1"/>
    <col min="15" max="15" width="19.9916666666667" style="7" customWidth="1"/>
    <col min="16" max="16" width="8.625" style="7" customWidth="1"/>
    <col min="17" max="17" width="7.625" style="7" customWidth="1"/>
    <col min="18" max="16384" width="9" style="4"/>
  </cols>
  <sheetData>
    <row r="1" s="1" customFormat="1" ht="23.25" customHeight="1" spans="1:21">
      <c r="A1" s="11"/>
      <c r="B1" s="12"/>
      <c r="C1" s="12"/>
      <c r="D1" s="12"/>
      <c r="E1" s="11"/>
      <c r="F1" s="11"/>
      <c r="G1" s="13"/>
      <c r="H1" s="13"/>
      <c r="I1" s="12"/>
      <c r="J1" s="12"/>
      <c r="K1" s="39"/>
      <c r="L1" s="12"/>
      <c r="M1" s="12"/>
      <c r="N1" s="41"/>
      <c r="O1" s="42"/>
      <c r="P1" s="41"/>
      <c r="Q1" s="41"/>
      <c r="R1" s="66"/>
      <c r="S1" s="11"/>
      <c r="T1" s="11"/>
      <c r="U1" s="67"/>
    </row>
    <row r="2" s="1" customFormat="1" ht="22.5" customHeight="1" spans="1:21">
      <c r="A2" s="94" t="s">
        <v>0</v>
      </c>
      <c r="B2" s="15"/>
      <c r="C2" s="15"/>
      <c r="D2" s="15"/>
      <c r="E2" s="16"/>
      <c r="F2" s="16"/>
      <c r="G2" s="17"/>
      <c r="H2" s="17"/>
      <c r="I2" s="15"/>
      <c r="J2" s="15"/>
      <c r="K2" s="43"/>
      <c r="L2" s="15"/>
      <c r="M2" s="15"/>
      <c r="N2" s="45"/>
      <c r="O2" s="46"/>
      <c r="P2" s="45"/>
      <c r="Q2" s="45"/>
      <c r="R2" s="68"/>
      <c r="S2" s="16"/>
      <c r="T2" s="16"/>
      <c r="U2" s="69"/>
    </row>
    <row r="3" s="1" customFormat="1" ht="24.75" customHeight="1" spans="1:21">
      <c r="A3" s="18" t="s">
        <v>1</v>
      </c>
      <c r="B3" s="19"/>
      <c r="C3" s="19"/>
      <c r="D3" s="19"/>
      <c r="E3" s="20"/>
      <c r="F3" s="20"/>
      <c r="G3" s="21"/>
      <c r="H3" s="21"/>
      <c r="I3" s="19"/>
      <c r="J3" s="19"/>
      <c r="K3" s="47"/>
      <c r="L3" s="19"/>
      <c r="M3" s="19"/>
      <c r="N3" s="49"/>
      <c r="O3" s="50"/>
      <c r="P3" s="49"/>
      <c r="Q3" s="49"/>
      <c r="R3" s="70"/>
      <c r="S3" s="20"/>
      <c r="T3" s="20"/>
      <c r="U3" s="71"/>
    </row>
    <row r="4" s="2" customFormat="1" ht="24.75" customHeight="1" spans="1:21">
      <c r="A4" s="22" t="s">
        <v>2</v>
      </c>
      <c r="B4" s="23"/>
      <c r="C4" s="23"/>
      <c r="D4" s="23"/>
      <c r="E4" s="24"/>
      <c r="F4" s="24"/>
      <c r="G4" s="25"/>
      <c r="H4" s="25"/>
      <c r="I4" s="23"/>
      <c r="J4" s="23"/>
      <c r="K4" s="51"/>
      <c r="L4" s="23"/>
      <c r="M4" s="23"/>
      <c r="N4" s="53"/>
      <c r="O4" s="54"/>
      <c r="P4" s="53"/>
      <c r="Q4" s="53"/>
      <c r="R4" s="72"/>
      <c r="S4" s="24"/>
      <c r="T4" s="24"/>
      <c r="U4" s="24"/>
    </row>
    <row r="5" s="2" customFormat="1" ht="25.5" customHeight="1" spans="1:21">
      <c r="A5" s="22" t="s">
        <v>585</v>
      </c>
      <c r="B5" s="23"/>
      <c r="C5" s="23"/>
      <c r="D5" s="23"/>
      <c r="E5" s="24"/>
      <c r="F5" s="24"/>
      <c r="G5" s="25"/>
      <c r="H5" s="25"/>
      <c r="I5" s="23"/>
      <c r="J5" s="23"/>
      <c r="K5" s="51"/>
      <c r="L5" s="23"/>
      <c r="M5" s="23"/>
      <c r="N5" s="53"/>
      <c r="O5" s="54"/>
      <c r="P5" s="53"/>
      <c r="Q5" s="53"/>
      <c r="R5" s="72"/>
      <c r="S5" s="24"/>
      <c r="T5" s="24"/>
      <c r="U5" s="24"/>
    </row>
    <row r="6" s="3" customFormat="1" ht="24.75" customHeight="1" spans="1:17">
      <c r="A6" s="95" t="s">
        <v>4</v>
      </c>
      <c r="B6" s="95" t="s">
        <v>5</v>
      </c>
      <c r="C6" s="26" t="s">
        <v>6</v>
      </c>
      <c r="D6" s="95" t="s">
        <v>7</v>
      </c>
      <c r="E6" s="95" t="s">
        <v>8</v>
      </c>
      <c r="F6" s="95" t="s">
        <v>9</v>
      </c>
      <c r="G6" s="96" t="s">
        <v>10</v>
      </c>
      <c r="H6" s="96" t="s">
        <v>11</v>
      </c>
      <c r="I6" s="95" t="s">
        <v>12</v>
      </c>
      <c r="J6" s="100" t="s">
        <v>13</v>
      </c>
      <c r="K6" s="56" t="s">
        <v>14</v>
      </c>
      <c r="L6" s="57" t="s">
        <v>15</v>
      </c>
      <c r="M6" s="100" t="s">
        <v>16</v>
      </c>
      <c r="N6" s="95" t="s">
        <v>17</v>
      </c>
      <c r="O6" s="95" t="s">
        <v>18</v>
      </c>
      <c r="P6" s="95" t="s">
        <v>19</v>
      </c>
      <c r="Q6" s="103" t="s">
        <v>20</v>
      </c>
    </row>
    <row r="7" s="74" customFormat="1" ht="16" customHeight="1" spans="1:17">
      <c r="A7" s="28">
        <f>ROW()-6</f>
        <v>1</v>
      </c>
      <c r="B7" s="97" t="s">
        <v>586</v>
      </c>
      <c r="C7" s="30" t="s">
        <v>22</v>
      </c>
      <c r="D7" s="31" t="s">
        <v>111</v>
      </c>
      <c r="E7" s="32" t="s">
        <v>587</v>
      </c>
      <c r="F7" s="30" t="s">
        <v>25</v>
      </c>
      <c r="G7" s="33">
        <v>106.31</v>
      </c>
      <c r="H7" s="98">
        <v>106.31</v>
      </c>
      <c r="I7" s="58">
        <f>G7*1120</f>
        <v>119067.2</v>
      </c>
      <c r="J7" s="59">
        <f>G7*68.32</f>
        <v>7263.0992</v>
      </c>
      <c r="K7" s="60">
        <v>0.8</v>
      </c>
      <c r="L7" s="59">
        <f>J7*K7</f>
        <v>5810.47936</v>
      </c>
      <c r="M7" s="61">
        <f>G7*13.664</f>
        <v>1452.61984</v>
      </c>
      <c r="N7" s="91" t="s">
        <v>588</v>
      </c>
      <c r="O7" s="101" t="s">
        <v>27</v>
      </c>
      <c r="P7" s="26"/>
      <c r="Q7" s="82"/>
    </row>
    <row r="8" spans="1:17">
      <c r="A8" s="35"/>
      <c r="B8" s="36" t="s">
        <v>580</v>
      </c>
      <c r="C8" s="35"/>
      <c r="D8" s="35"/>
      <c r="E8" s="37"/>
      <c r="F8" s="37"/>
      <c r="G8" s="99">
        <f>SUM(G7:G7)</f>
        <v>106.31</v>
      </c>
      <c r="H8" s="99">
        <f>SUM(H7:H7)</f>
        <v>106.31</v>
      </c>
      <c r="I8" s="58">
        <f>G8*1120</f>
        <v>119067.2</v>
      </c>
      <c r="J8" s="59">
        <f>G8*68.32</f>
        <v>7263.0992</v>
      </c>
      <c r="K8" s="102"/>
      <c r="L8" s="59">
        <f>SUM(L7:L7)</f>
        <v>5810.47936</v>
      </c>
      <c r="M8" s="38">
        <f>G8*13.664</f>
        <v>1452.61984</v>
      </c>
      <c r="N8" s="37"/>
      <c r="O8" s="37"/>
      <c r="P8" s="37"/>
      <c r="Q8" s="37"/>
    </row>
  </sheetData>
  <autoFilter ref="A6:U8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8"/>
  <sheetViews>
    <sheetView zoomScale="115" zoomScaleNormal="115" workbookViewId="0">
      <selection activeCell="F7" sqref="F$1:F$1048576"/>
    </sheetView>
  </sheetViews>
  <sheetFormatPr defaultColWidth="9" defaultRowHeight="13.5"/>
  <cols>
    <col min="1" max="1" width="5.325" style="5" customWidth="1"/>
    <col min="2" max="2" width="5.975" style="6" customWidth="1"/>
    <col min="3" max="3" width="8.475" style="5" customWidth="1"/>
    <col min="4" max="4" width="15.3166666666667" style="5" customWidth="1"/>
    <col min="5" max="5" width="9.775" style="7" customWidth="1"/>
    <col min="6" max="6" width="4.775" style="7" customWidth="1"/>
    <col min="7" max="7" width="8.36666666666667" style="8" customWidth="1"/>
    <col min="8" max="8" width="8.475" style="8" customWidth="1"/>
    <col min="9" max="9" width="9.01666666666667" style="7" customWidth="1"/>
    <col min="10" max="10" width="8.125" style="9" customWidth="1"/>
    <col min="11" max="11" width="7.25" style="10" customWidth="1"/>
    <col min="12" max="12" width="10.375" style="9" customWidth="1"/>
    <col min="13" max="13" width="9.5" style="9" customWidth="1"/>
    <col min="14" max="14" width="13.15" style="7" customWidth="1"/>
    <col min="15" max="15" width="13.6916666666667" style="7" customWidth="1"/>
    <col min="16" max="16" width="8.625" style="7" customWidth="1"/>
    <col min="17" max="17" width="7.625" style="7" customWidth="1"/>
    <col min="18" max="16384" width="9" style="4"/>
  </cols>
  <sheetData>
    <row r="1" s="1" customFormat="1" ht="23.25" customHeight="1" spans="1:21">
      <c r="A1" s="11"/>
      <c r="B1" s="12"/>
      <c r="C1" s="12"/>
      <c r="D1" s="12"/>
      <c r="E1" s="11"/>
      <c r="F1" s="11"/>
      <c r="G1" s="13"/>
      <c r="H1" s="13"/>
      <c r="I1" s="12"/>
      <c r="J1" s="12"/>
      <c r="K1" s="39"/>
      <c r="L1" s="12"/>
      <c r="M1" s="40"/>
      <c r="N1" s="41"/>
      <c r="O1" s="42"/>
      <c r="P1" s="41"/>
      <c r="Q1" s="41"/>
      <c r="R1" s="66"/>
      <c r="S1" s="11"/>
      <c r="T1" s="11"/>
      <c r="U1" s="67"/>
    </row>
    <row r="2" s="1" customFormat="1" ht="22.5" customHeight="1" spans="1:21">
      <c r="A2" s="14" t="s">
        <v>589</v>
      </c>
      <c r="B2" s="15"/>
      <c r="C2" s="15"/>
      <c r="D2" s="15"/>
      <c r="E2" s="16"/>
      <c r="F2" s="16"/>
      <c r="G2" s="17"/>
      <c r="H2" s="17"/>
      <c r="I2" s="15"/>
      <c r="J2" s="15"/>
      <c r="K2" s="43"/>
      <c r="L2" s="15"/>
      <c r="M2" s="44"/>
      <c r="N2" s="45"/>
      <c r="O2" s="46"/>
      <c r="P2" s="45"/>
      <c r="Q2" s="45"/>
      <c r="R2" s="68"/>
      <c r="S2" s="16"/>
      <c r="T2" s="16"/>
      <c r="U2" s="69"/>
    </row>
    <row r="3" s="1" customFormat="1" ht="24.75" customHeight="1" spans="1:21">
      <c r="A3" s="18" t="s">
        <v>1</v>
      </c>
      <c r="B3" s="19"/>
      <c r="C3" s="19"/>
      <c r="D3" s="19"/>
      <c r="E3" s="20"/>
      <c r="F3" s="20"/>
      <c r="G3" s="21"/>
      <c r="H3" s="21"/>
      <c r="I3" s="19"/>
      <c r="J3" s="19"/>
      <c r="K3" s="47"/>
      <c r="L3" s="19"/>
      <c r="M3" s="48"/>
      <c r="N3" s="49"/>
      <c r="O3" s="50"/>
      <c r="P3" s="49"/>
      <c r="Q3" s="49"/>
      <c r="R3" s="70"/>
      <c r="S3" s="20"/>
      <c r="T3" s="20"/>
      <c r="U3" s="71"/>
    </row>
    <row r="4" s="2" customFormat="1" ht="24.75" customHeight="1" spans="1:21">
      <c r="A4" s="22" t="s">
        <v>590</v>
      </c>
      <c r="B4" s="23"/>
      <c r="C4" s="23"/>
      <c r="D4" s="23"/>
      <c r="E4" s="24"/>
      <c r="F4" s="24"/>
      <c r="G4" s="25"/>
      <c r="H4" s="25"/>
      <c r="I4" s="23"/>
      <c r="J4" s="23"/>
      <c r="K4" s="51"/>
      <c r="L4" s="23"/>
      <c r="M4" s="52"/>
      <c r="N4" s="53"/>
      <c r="O4" s="54"/>
      <c r="P4" s="53"/>
      <c r="Q4" s="53"/>
      <c r="R4" s="72"/>
      <c r="S4" s="24"/>
      <c r="T4" s="24"/>
      <c r="U4" s="24"/>
    </row>
    <row r="5" s="2" customFormat="1" ht="25.5" customHeight="1" spans="1:21">
      <c r="A5" s="22" t="s">
        <v>591</v>
      </c>
      <c r="B5" s="23"/>
      <c r="C5" s="23"/>
      <c r="D5" s="23"/>
      <c r="E5" s="24"/>
      <c r="F5" s="24"/>
      <c r="G5" s="25"/>
      <c r="H5" s="25"/>
      <c r="I5" s="23"/>
      <c r="J5" s="23"/>
      <c r="K5" s="51"/>
      <c r="L5" s="23"/>
      <c r="M5" s="52"/>
      <c r="N5" s="53"/>
      <c r="O5" s="54"/>
      <c r="P5" s="53"/>
      <c r="Q5" s="53"/>
      <c r="R5" s="72"/>
      <c r="S5" s="24"/>
      <c r="T5" s="24"/>
      <c r="U5" s="24"/>
    </row>
    <row r="6" s="3" customFormat="1" ht="24.75" customHeight="1" spans="1:17">
      <c r="A6" s="26" t="s">
        <v>4</v>
      </c>
      <c r="B6" s="26" t="s">
        <v>5</v>
      </c>
      <c r="C6" s="26" t="s">
        <v>6</v>
      </c>
      <c r="D6" s="26" t="s">
        <v>7</v>
      </c>
      <c r="E6" s="26" t="s">
        <v>8</v>
      </c>
      <c r="F6" s="26" t="s">
        <v>9</v>
      </c>
      <c r="G6" s="27" t="s">
        <v>10</v>
      </c>
      <c r="H6" s="27" t="s">
        <v>11</v>
      </c>
      <c r="I6" s="26" t="s">
        <v>12</v>
      </c>
      <c r="J6" s="55" t="s">
        <v>13</v>
      </c>
      <c r="K6" s="56" t="s">
        <v>14</v>
      </c>
      <c r="L6" s="57" t="s">
        <v>15</v>
      </c>
      <c r="M6" s="55" t="s">
        <v>16</v>
      </c>
      <c r="N6" s="26" t="s">
        <v>17</v>
      </c>
      <c r="O6" s="26" t="s">
        <v>18</v>
      </c>
      <c r="P6" s="26" t="s">
        <v>19</v>
      </c>
      <c r="Q6" s="73" t="s">
        <v>20</v>
      </c>
    </row>
    <row r="7" s="74" customFormat="1" ht="16" customHeight="1" spans="1:17">
      <c r="A7" s="28">
        <f>ROW()-6</f>
        <v>1</v>
      </c>
      <c r="B7" s="29" t="s">
        <v>21</v>
      </c>
      <c r="C7" s="77" t="s">
        <v>22</v>
      </c>
      <c r="D7" s="31" t="s">
        <v>23</v>
      </c>
      <c r="E7" s="32" t="s">
        <v>24</v>
      </c>
      <c r="F7" s="77" t="s">
        <v>25</v>
      </c>
      <c r="G7" s="38">
        <v>3</v>
      </c>
      <c r="H7" s="78">
        <v>3</v>
      </c>
      <c r="I7" s="58">
        <f>G7*1290</f>
        <v>3870</v>
      </c>
      <c r="J7" s="59">
        <f>G7*52.89</f>
        <v>158.67</v>
      </c>
      <c r="K7" s="60">
        <v>0.8</v>
      </c>
      <c r="L7" s="59">
        <f>J7*K7</f>
        <v>126.936</v>
      </c>
      <c r="M7" s="65">
        <f>G7*10.578</f>
        <v>31.734</v>
      </c>
      <c r="N7" s="82" t="s">
        <v>26</v>
      </c>
      <c r="O7" s="63" t="s">
        <v>27</v>
      </c>
      <c r="P7" s="26"/>
      <c r="Q7" s="82"/>
    </row>
    <row r="8" s="75" customFormat="1" ht="16" customHeight="1" spans="1:17">
      <c r="A8" s="28">
        <f t="shared" ref="A8:A17" si="0">ROW()-6</f>
        <v>2</v>
      </c>
      <c r="B8" s="29" t="s">
        <v>36</v>
      </c>
      <c r="C8" s="77" t="s">
        <v>22</v>
      </c>
      <c r="D8" s="31" t="s">
        <v>37</v>
      </c>
      <c r="E8" s="32" t="s">
        <v>38</v>
      </c>
      <c r="F8" s="77" t="s">
        <v>25</v>
      </c>
      <c r="G8" s="38">
        <v>12</v>
      </c>
      <c r="H8" s="78">
        <v>12</v>
      </c>
      <c r="I8" s="58">
        <f t="shared" ref="I8:I39" si="1">G8*1290</f>
        <v>15480</v>
      </c>
      <c r="J8" s="59">
        <f t="shared" ref="J8:J39" si="2">G8*52.89</f>
        <v>634.68</v>
      </c>
      <c r="K8" s="60">
        <v>0.8</v>
      </c>
      <c r="L8" s="59">
        <f t="shared" ref="L8:L39" si="3">J8*K8</f>
        <v>507.744</v>
      </c>
      <c r="M8" s="65">
        <f t="shared" ref="M8:M39" si="4">G8*10.578</f>
        <v>126.936</v>
      </c>
      <c r="N8" s="62" t="s">
        <v>39</v>
      </c>
      <c r="O8" s="63" t="s">
        <v>27</v>
      </c>
      <c r="P8" s="26"/>
      <c r="Q8" s="82"/>
    </row>
    <row r="9" s="74" customFormat="1" ht="16" customHeight="1" spans="1:17">
      <c r="A9" s="28">
        <f t="shared" si="0"/>
        <v>3</v>
      </c>
      <c r="B9" s="29" t="s">
        <v>44</v>
      </c>
      <c r="C9" s="77" t="s">
        <v>22</v>
      </c>
      <c r="D9" s="31" t="s">
        <v>45</v>
      </c>
      <c r="E9" s="32" t="s">
        <v>46</v>
      </c>
      <c r="F9" s="77" t="s">
        <v>25</v>
      </c>
      <c r="G9" s="38">
        <v>27</v>
      </c>
      <c r="H9" s="78">
        <v>27</v>
      </c>
      <c r="I9" s="58">
        <f t="shared" si="1"/>
        <v>34830</v>
      </c>
      <c r="J9" s="59">
        <f t="shared" si="2"/>
        <v>1428.03</v>
      </c>
      <c r="K9" s="60">
        <v>0.8</v>
      </c>
      <c r="L9" s="59">
        <f t="shared" si="3"/>
        <v>1142.424</v>
      </c>
      <c r="M9" s="65">
        <f t="shared" si="4"/>
        <v>285.606</v>
      </c>
      <c r="N9" s="62" t="s">
        <v>47</v>
      </c>
      <c r="O9" s="63" t="s">
        <v>27</v>
      </c>
      <c r="P9" s="26"/>
      <c r="Q9" s="82"/>
    </row>
    <row r="10" s="74" customFormat="1" ht="16" customHeight="1" spans="1:17">
      <c r="A10" s="28">
        <f t="shared" si="0"/>
        <v>4</v>
      </c>
      <c r="B10" s="29" t="s">
        <v>70</v>
      </c>
      <c r="C10" s="77" t="s">
        <v>22</v>
      </c>
      <c r="D10" s="31" t="s">
        <v>71</v>
      </c>
      <c r="E10" s="32" t="s">
        <v>72</v>
      </c>
      <c r="F10" s="77" t="s">
        <v>25</v>
      </c>
      <c r="G10" s="38">
        <v>5</v>
      </c>
      <c r="H10" s="78">
        <v>5</v>
      </c>
      <c r="I10" s="58">
        <f t="shared" si="1"/>
        <v>6450</v>
      </c>
      <c r="J10" s="59">
        <f t="shared" si="2"/>
        <v>264.45</v>
      </c>
      <c r="K10" s="60">
        <v>0.8</v>
      </c>
      <c r="L10" s="59">
        <f t="shared" si="3"/>
        <v>211.56</v>
      </c>
      <c r="M10" s="65">
        <f t="shared" si="4"/>
        <v>52.89</v>
      </c>
      <c r="N10" s="62" t="s">
        <v>73</v>
      </c>
      <c r="O10" s="63" t="s">
        <v>27</v>
      </c>
      <c r="P10" s="26"/>
      <c r="Q10" s="82"/>
    </row>
    <row r="11" s="74" customFormat="1" ht="16" customHeight="1" spans="1:17">
      <c r="A11" s="28">
        <f t="shared" si="0"/>
        <v>5</v>
      </c>
      <c r="B11" s="29" t="s">
        <v>74</v>
      </c>
      <c r="C11" s="77" t="s">
        <v>22</v>
      </c>
      <c r="D11" s="31" t="s">
        <v>49</v>
      </c>
      <c r="E11" s="32" t="s">
        <v>75</v>
      </c>
      <c r="F11" s="77" t="s">
        <v>25</v>
      </c>
      <c r="G11" s="38">
        <v>9.9</v>
      </c>
      <c r="H11" s="78">
        <v>9.9</v>
      </c>
      <c r="I11" s="58">
        <f t="shared" si="1"/>
        <v>12771</v>
      </c>
      <c r="J11" s="59">
        <f t="shared" si="2"/>
        <v>523.611</v>
      </c>
      <c r="K11" s="60">
        <v>0.8</v>
      </c>
      <c r="L11" s="59">
        <f t="shared" si="3"/>
        <v>418.8888</v>
      </c>
      <c r="M11" s="65">
        <f t="shared" si="4"/>
        <v>104.7222</v>
      </c>
      <c r="N11" s="62" t="s">
        <v>76</v>
      </c>
      <c r="O11" s="63" t="s">
        <v>27</v>
      </c>
      <c r="P11" s="26"/>
      <c r="Q11" s="82"/>
    </row>
    <row r="12" s="74" customFormat="1" ht="16" customHeight="1" spans="1:17">
      <c r="A12" s="28">
        <f t="shared" si="0"/>
        <v>6</v>
      </c>
      <c r="B12" s="29" t="s">
        <v>77</v>
      </c>
      <c r="C12" s="77" t="s">
        <v>22</v>
      </c>
      <c r="D12" s="31" t="s">
        <v>49</v>
      </c>
      <c r="E12" s="32" t="s">
        <v>78</v>
      </c>
      <c r="F12" s="77" t="s">
        <v>25</v>
      </c>
      <c r="G12" s="38">
        <v>2.7</v>
      </c>
      <c r="H12" s="78">
        <v>2.7</v>
      </c>
      <c r="I12" s="58">
        <f t="shared" si="1"/>
        <v>3483</v>
      </c>
      <c r="J12" s="59">
        <f t="shared" si="2"/>
        <v>142.803</v>
      </c>
      <c r="K12" s="60">
        <v>0.8</v>
      </c>
      <c r="L12" s="59">
        <f t="shared" si="3"/>
        <v>114.2424</v>
      </c>
      <c r="M12" s="65">
        <f t="shared" si="4"/>
        <v>28.5606</v>
      </c>
      <c r="N12" s="62" t="s">
        <v>79</v>
      </c>
      <c r="O12" s="63" t="s">
        <v>27</v>
      </c>
      <c r="P12" s="26"/>
      <c r="Q12" s="82"/>
    </row>
    <row r="13" s="74" customFormat="1" ht="16" customHeight="1" spans="1:17">
      <c r="A13" s="28">
        <f t="shared" si="0"/>
        <v>7</v>
      </c>
      <c r="B13" s="29" t="s">
        <v>582</v>
      </c>
      <c r="C13" s="77" t="s">
        <v>22</v>
      </c>
      <c r="D13" s="31" t="s">
        <v>57</v>
      </c>
      <c r="E13" s="32" t="s">
        <v>583</v>
      </c>
      <c r="F13" s="77" t="s">
        <v>25</v>
      </c>
      <c r="G13" s="38">
        <v>57.4</v>
      </c>
      <c r="H13" s="78">
        <v>57.4</v>
      </c>
      <c r="I13" s="58">
        <f t="shared" si="1"/>
        <v>74046</v>
      </c>
      <c r="J13" s="59">
        <f t="shared" si="2"/>
        <v>3035.886</v>
      </c>
      <c r="K13" s="60">
        <v>0.8</v>
      </c>
      <c r="L13" s="59">
        <f t="shared" si="3"/>
        <v>2428.7088</v>
      </c>
      <c r="M13" s="65">
        <f t="shared" si="4"/>
        <v>607.1772</v>
      </c>
      <c r="N13" s="62" t="s">
        <v>584</v>
      </c>
      <c r="O13" s="63" t="s">
        <v>27</v>
      </c>
      <c r="P13" s="26"/>
      <c r="Q13" s="82"/>
    </row>
    <row r="14" s="74" customFormat="1" ht="16" customHeight="1" spans="1:17">
      <c r="A14" s="28">
        <f t="shared" si="0"/>
        <v>8</v>
      </c>
      <c r="B14" s="29" t="s">
        <v>586</v>
      </c>
      <c r="C14" s="77" t="s">
        <v>22</v>
      </c>
      <c r="D14" s="31" t="s">
        <v>111</v>
      </c>
      <c r="E14" s="32" t="s">
        <v>587</v>
      </c>
      <c r="F14" s="77" t="s">
        <v>25</v>
      </c>
      <c r="G14" s="38">
        <v>87.1</v>
      </c>
      <c r="H14" s="78">
        <v>87.1</v>
      </c>
      <c r="I14" s="58">
        <f t="shared" si="1"/>
        <v>112359</v>
      </c>
      <c r="J14" s="59">
        <f t="shared" si="2"/>
        <v>4606.719</v>
      </c>
      <c r="K14" s="60">
        <v>0.8</v>
      </c>
      <c r="L14" s="59">
        <f t="shared" si="3"/>
        <v>3685.3752</v>
      </c>
      <c r="M14" s="65">
        <f t="shared" si="4"/>
        <v>921.3438</v>
      </c>
      <c r="N14" s="62" t="s">
        <v>588</v>
      </c>
      <c r="O14" s="63" t="s">
        <v>27</v>
      </c>
      <c r="P14" s="26"/>
      <c r="Q14" s="82"/>
    </row>
    <row r="15" s="74" customFormat="1" ht="16" customHeight="1" spans="1:17">
      <c r="A15" s="28">
        <f t="shared" si="0"/>
        <v>9</v>
      </c>
      <c r="B15" s="29" t="s">
        <v>80</v>
      </c>
      <c r="C15" s="77" t="s">
        <v>22</v>
      </c>
      <c r="D15" s="31" t="s">
        <v>33</v>
      </c>
      <c r="E15" s="32" t="s">
        <v>81</v>
      </c>
      <c r="F15" s="77" t="s">
        <v>25</v>
      </c>
      <c r="G15" s="38">
        <v>2.4</v>
      </c>
      <c r="H15" s="78">
        <v>2.4</v>
      </c>
      <c r="I15" s="58">
        <f t="shared" si="1"/>
        <v>3096</v>
      </c>
      <c r="J15" s="59">
        <f t="shared" si="2"/>
        <v>126.936</v>
      </c>
      <c r="K15" s="60">
        <v>0.8</v>
      </c>
      <c r="L15" s="59">
        <f t="shared" si="3"/>
        <v>101.5488</v>
      </c>
      <c r="M15" s="65">
        <f t="shared" si="4"/>
        <v>25.3872</v>
      </c>
      <c r="N15" s="62" t="s">
        <v>82</v>
      </c>
      <c r="O15" s="63" t="s">
        <v>27</v>
      </c>
      <c r="P15" s="26"/>
      <c r="Q15" s="82"/>
    </row>
    <row r="16" s="74" customFormat="1" ht="16" customHeight="1" spans="1:17">
      <c r="A16" s="28">
        <f t="shared" si="0"/>
        <v>10</v>
      </c>
      <c r="B16" s="29" t="s">
        <v>86</v>
      </c>
      <c r="C16" s="77" t="s">
        <v>22</v>
      </c>
      <c r="D16" s="31" t="s">
        <v>87</v>
      </c>
      <c r="E16" s="32" t="s">
        <v>88</v>
      </c>
      <c r="F16" s="77" t="s">
        <v>25</v>
      </c>
      <c r="G16" s="38">
        <v>0.6</v>
      </c>
      <c r="H16" s="78">
        <v>0.6</v>
      </c>
      <c r="I16" s="58">
        <f t="shared" si="1"/>
        <v>774</v>
      </c>
      <c r="J16" s="59">
        <f t="shared" si="2"/>
        <v>31.734</v>
      </c>
      <c r="K16" s="60">
        <v>0.8</v>
      </c>
      <c r="L16" s="59">
        <f t="shared" si="3"/>
        <v>25.3872</v>
      </c>
      <c r="M16" s="65">
        <f t="shared" si="4"/>
        <v>6.3468</v>
      </c>
      <c r="N16" s="62" t="s">
        <v>89</v>
      </c>
      <c r="O16" s="63" t="s">
        <v>27</v>
      </c>
      <c r="P16" s="26"/>
      <c r="Q16" s="82"/>
    </row>
    <row r="17" s="74" customFormat="1" ht="16" customHeight="1" spans="1:17">
      <c r="A17" s="28">
        <f t="shared" si="0"/>
        <v>11</v>
      </c>
      <c r="B17" s="29" t="s">
        <v>101</v>
      </c>
      <c r="C17" s="77" t="s">
        <v>22</v>
      </c>
      <c r="D17" s="31" t="s">
        <v>91</v>
      </c>
      <c r="E17" s="32" t="s">
        <v>102</v>
      </c>
      <c r="F17" s="77" t="s">
        <v>25</v>
      </c>
      <c r="G17" s="38">
        <v>12</v>
      </c>
      <c r="H17" s="78">
        <v>12</v>
      </c>
      <c r="I17" s="58">
        <f t="shared" si="1"/>
        <v>15480</v>
      </c>
      <c r="J17" s="59">
        <f t="shared" si="2"/>
        <v>634.68</v>
      </c>
      <c r="K17" s="60">
        <v>0.8</v>
      </c>
      <c r="L17" s="59">
        <f t="shared" si="3"/>
        <v>507.744</v>
      </c>
      <c r="M17" s="65">
        <f t="shared" si="4"/>
        <v>126.936</v>
      </c>
      <c r="N17" s="62" t="s">
        <v>103</v>
      </c>
      <c r="O17" s="63" t="s">
        <v>27</v>
      </c>
      <c r="P17" s="83"/>
      <c r="Q17" s="83"/>
    </row>
    <row r="18" s="74" customFormat="1" ht="16" customHeight="1" spans="1:17">
      <c r="A18" s="28">
        <f t="shared" ref="A18:A27" si="5">ROW()-6</f>
        <v>12</v>
      </c>
      <c r="B18" s="29" t="s">
        <v>104</v>
      </c>
      <c r="C18" s="77" t="s">
        <v>22</v>
      </c>
      <c r="D18" s="31" t="s">
        <v>91</v>
      </c>
      <c r="E18" s="32" t="s">
        <v>105</v>
      </c>
      <c r="F18" s="77" t="s">
        <v>25</v>
      </c>
      <c r="G18" s="38">
        <v>7.5</v>
      </c>
      <c r="H18" s="78">
        <v>7.5</v>
      </c>
      <c r="I18" s="58">
        <f t="shared" si="1"/>
        <v>9675</v>
      </c>
      <c r="J18" s="59">
        <f t="shared" si="2"/>
        <v>396.675</v>
      </c>
      <c r="K18" s="60">
        <v>0.8</v>
      </c>
      <c r="L18" s="59">
        <f t="shared" si="3"/>
        <v>317.34</v>
      </c>
      <c r="M18" s="65">
        <f t="shared" si="4"/>
        <v>79.335</v>
      </c>
      <c r="N18" s="62" t="s">
        <v>106</v>
      </c>
      <c r="O18" s="63" t="s">
        <v>27</v>
      </c>
      <c r="P18" s="83"/>
      <c r="Q18" s="83"/>
    </row>
    <row r="19" s="74" customFormat="1" ht="16" customHeight="1" spans="1:17">
      <c r="A19" s="28">
        <f t="shared" si="5"/>
        <v>13</v>
      </c>
      <c r="B19" s="29" t="s">
        <v>107</v>
      </c>
      <c r="C19" s="77" t="s">
        <v>22</v>
      </c>
      <c r="D19" s="31" t="s">
        <v>71</v>
      </c>
      <c r="E19" s="32" t="s">
        <v>108</v>
      </c>
      <c r="F19" s="77" t="s">
        <v>25</v>
      </c>
      <c r="G19" s="38">
        <v>2.4</v>
      </c>
      <c r="H19" s="78">
        <v>2.4</v>
      </c>
      <c r="I19" s="58">
        <f t="shared" si="1"/>
        <v>3096</v>
      </c>
      <c r="J19" s="59">
        <f t="shared" si="2"/>
        <v>126.936</v>
      </c>
      <c r="K19" s="60">
        <v>0.8</v>
      </c>
      <c r="L19" s="59">
        <f t="shared" si="3"/>
        <v>101.5488</v>
      </c>
      <c r="M19" s="65">
        <f t="shared" si="4"/>
        <v>25.3872</v>
      </c>
      <c r="N19" s="62" t="s">
        <v>109</v>
      </c>
      <c r="O19" s="63" t="s">
        <v>27</v>
      </c>
      <c r="P19" s="83"/>
      <c r="Q19" s="83"/>
    </row>
    <row r="20" s="74" customFormat="1" ht="16" customHeight="1" spans="1:17">
      <c r="A20" s="28">
        <f t="shared" si="5"/>
        <v>14</v>
      </c>
      <c r="B20" s="29" t="s">
        <v>110</v>
      </c>
      <c r="C20" s="77" t="s">
        <v>22</v>
      </c>
      <c r="D20" s="31" t="s">
        <v>111</v>
      </c>
      <c r="E20" s="32" t="s">
        <v>112</v>
      </c>
      <c r="F20" s="77" t="s">
        <v>25</v>
      </c>
      <c r="G20" s="38">
        <v>9.9</v>
      </c>
      <c r="H20" s="78">
        <v>9.9</v>
      </c>
      <c r="I20" s="58">
        <f t="shared" si="1"/>
        <v>12771</v>
      </c>
      <c r="J20" s="59">
        <f t="shared" si="2"/>
        <v>523.611</v>
      </c>
      <c r="K20" s="60">
        <v>0.8</v>
      </c>
      <c r="L20" s="59">
        <f t="shared" si="3"/>
        <v>418.8888</v>
      </c>
      <c r="M20" s="65">
        <f t="shared" si="4"/>
        <v>104.7222</v>
      </c>
      <c r="N20" s="62" t="s">
        <v>113</v>
      </c>
      <c r="O20" s="63" t="s">
        <v>27</v>
      </c>
      <c r="P20" s="83"/>
      <c r="Q20" s="83"/>
    </row>
    <row r="21" s="74" customFormat="1" ht="16" customHeight="1" spans="1:17">
      <c r="A21" s="28">
        <f t="shared" si="5"/>
        <v>15</v>
      </c>
      <c r="B21" s="29" t="s">
        <v>114</v>
      </c>
      <c r="C21" s="77" t="s">
        <v>22</v>
      </c>
      <c r="D21" s="31" t="s">
        <v>91</v>
      </c>
      <c r="E21" s="32" t="s">
        <v>115</v>
      </c>
      <c r="F21" s="77" t="s">
        <v>25</v>
      </c>
      <c r="G21" s="38">
        <v>9.9</v>
      </c>
      <c r="H21" s="78">
        <v>9.9</v>
      </c>
      <c r="I21" s="58">
        <f t="shared" si="1"/>
        <v>12771</v>
      </c>
      <c r="J21" s="59">
        <f t="shared" si="2"/>
        <v>523.611</v>
      </c>
      <c r="K21" s="60">
        <v>0.8</v>
      </c>
      <c r="L21" s="59">
        <f t="shared" si="3"/>
        <v>418.8888</v>
      </c>
      <c r="M21" s="65">
        <f t="shared" si="4"/>
        <v>104.7222</v>
      </c>
      <c r="N21" s="62" t="s">
        <v>116</v>
      </c>
      <c r="O21" s="63" t="s">
        <v>27</v>
      </c>
      <c r="P21" s="83"/>
      <c r="Q21" s="83"/>
    </row>
    <row r="22" s="74" customFormat="1" ht="16" customHeight="1" spans="1:17">
      <c r="A22" s="28">
        <f t="shared" si="5"/>
        <v>16</v>
      </c>
      <c r="B22" s="29" t="s">
        <v>117</v>
      </c>
      <c r="C22" s="77" t="s">
        <v>22</v>
      </c>
      <c r="D22" s="31" t="s">
        <v>33</v>
      </c>
      <c r="E22" s="32" t="s">
        <v>118</v>
      </c>
      <c r="F22" s="77" t="s">
        <v>25</v>
      </c>
      <c r="G22" s="38">
        <v>7.2</v>
      </c>
      <c r="H22" s="78">
        <v>7.2</v>
      </c>
      <c r="I22" s="58">
        <f t="shared" si="1"/>
        <v>9288</v>
      </c>
      <c r="J22" s="59">
        <f t="shared" si="2"/>
        <v>380.808</v>
      </c>
      <c r="K22" s="60">
        <v>0.8</v>
      </c>
      <c r="L22" s="59">
        <f t="shared" si="3"/>
        <v>304.6464</v>
      </c>
      <c r="M22" s="65">
        <f t="shared" si="4"/>
        <v>76.1616</v>
      </c>
      <c r="N22" s="62" t="s">
        <v>119</v>
      </c>
      <c r="O22" s="63" t="s">
        <v>27</v>
      </c>
      <c r="P22" s="83"/>
      <c r="Q22" s="83"/>
    </row>
    <row r="23" s="74" customFormat="1" ht="16" customHeight="1" spans="1:17">
      <c r="A23" s="28">
        <f t="shared" si="5"/>
        <v>17</v>
      </c>
      <c r="B23" s="29" t="s">
        <v>120</v>
      </c>
      <c r="C23" s="77" t="s">
        <v>22</v>
      </c>
      <c r="D23" s="31" t="s">
        <v>87</v>
      </c>
      <c r="E23" s="32" t="s">
        <v>121</v>
      </c>
      <c r="F23" s="77" t="s">
        <v>25</v>
      </c>
      <c r="G23" s="38">
        <v>9.6</v>
      </c>
      <c r="H23" s="78">
        <v>9.6</v>
      </c>
      <c r="I23" s="58">
        <f t="shared" si="1"/>
        <v>12384</v>
      </c>
      <c r="J23" s="59">
        <f t="shared" si="2"/>
        <v>507.744</v>
      </c>
      <c r="K23" s="60">
        <v>0.8</v>
      </c>
      <c r="L23" s="59">
        <f t="shared" si="3"/>
        <v>406.1952</v>
      </c>
      <c r="M23" s="65">
        <f t="shared" si="4"/>
        <v>101.5488</v>
      </c>
      <c r="N23" s="62" t="s">
        <v>122</v>
      </c>
      <c r="O23" s="63" t="s">
        <v>27</v>
      </c>
      <c r="P23" s="83"/>
      <c r="Q23" s="83"/>
    </row>
    <row r="24" s="74" customFormat="1" ht="16" customHeight="1" spans="1:17">
      <c r="A24" s="28">
        <f t="shared" si="5"/>
        <v>18</v>
      </c>
      <c r="B24" s="29" t="s">
        <v>129</v>
      </c>
      <c r="C24" s="77" t="s">
        <v>22</v>
      </c>
      <c r="D24" s="31" t="s">
        <v>130</v>
      </c>
      <c r="E24" s="32" t="s">
        <v>131</v>
      </c>
      <c r="F24" s="77" t="s">
        <v>25</v>
      </c>
      <c r="G24" s="38">
        <v>7.5</v>
      </c>
      <c r="H24" s="78">
        <v>7.5</v>
      </c>
      <c r="I24" s="58">
        <f t="shared" si="1"/>
        <v>9675</v>
      </c>
      <c r="J24" s="59">
        <f t="shared" si="2"/>
        <v>396.675</v>
      </c>
      <c r="K24" s="60">
        <v>0.8</v>
      </c>
      <c r="L24" s="59">
        <f t="shared" si="3"/>
        <v>317.34</v>
      </c>
      <c r="M24" s="65">
        <f t="shared" si="4"/>
        <v>79.335</v>
      </c>
      <c r="N24" s="62" t="s">
        <v>132</v>
      </c>
      <c r="O24" s="63" t="s">
        <v>27</v>
      </c>
      <c r="P24" s="83"/>
      <c r="Q24" s="83"/>
    </row>
    <row r="25" s="74" customFormat="1" ht="16" customHeight="1" spans="1:17">
      <c r="A25" s="28">
        <f t="shared" si="5"/>
        <v>19</v>
      </c>
      <c r="B25" s="29" t="s">
        <v>133</v>
      </c>
      <c r="C25" s="77" t="s">
        <v>22</v>
      </c>
      <c r="D25" s="31" t="s">
        <v>134</v>
      </c>
      <c r="E25" s="32" t="s">
        <v>131</v>
      </c>
      <c r="F25" s="77" t="s">
        <v>25</v>
      </c>
      <c r="G25" s="38">
        <v>7.2</v>
      </c>
      <c r="H25" s="78">
        <v>7.2</v>
      </c>
      <c r="I25" s="58">
        <f t="shared" si="1"/>
        <v>9288</v>
      </c>
      <c r="J25" s="59">
        <f t="shared" si="2"/>
        <v>380.808</v>
      </c>
      <c r="K25" s="60">
        <v>0.8</v>
      </c>
      <c r="L25" s="59">
        <f t="shared" si="3"/>
        <v>304.6464</v>
      </c>
      <c r="M25" s="65">
        <f t="shared" si="4"/>
        <v>76.1616</v>
      </c>
      <c r="N25" s="62" t="s">
        <v>135</v>
      </c>
      <c r="O25" s="63" t="s">
        <v>27</v>
      </c>
      <c r="P25" s="83"/>
      <c r="Q25" s="83"/>
    </row>
    <row r="26" s="74" customFormat="1" ht="16" customHeight="1" spans="1:17">
      <c r="A26" s="28">
        <f t="shared" si="5"/>
        <v>20</v>
      </c>
      <c r="B26" s="29" t="s">
        <v>136</v>
      </c>
      <c r="C26" s="77" t="s">
        <v>22</v>
      </c>
      <c r="D26" s="31" t="s">
        <v>87</v>
      </c>
      <c r="E26" s="32" t="s">
        <v>137</v>
      </c>
      <c r="F26" s="77" t="s">
        <v>25</v>
      </c>
      <c r="G26" s="38">
        <v>7.5</v>
      </c>
      <c r="H26" s="78">
        <v>7.5</v>
      </c>
      <c r="I26" s="58">
        <f t="shared" si="1"/>
        <v>9675</v>
      </c>
      <c r="J26" s="59">
        <f t="shared" si="2"/>
        <v>396.675</v>
      </c>
      <c r="K26" s="60">
        <v>0.8</v>
      </c>
      <c r="L26" s="59">
        <f t="shared" si="3"/>
        <v>317.34</v>
      </c>
      <c r="M26" s="65">
        <f t="shared" si="4"/>
        <v>79.335</v>
      </c>
      <c r="N26" s="62" t="s">
        <v>138</v>
      </c>
      <c r="O26" s="63" t="s">
        <v>27</v>
      </c>
      <c r="P26" s="83"/>
      <c r="Q26" s="83"/>
    </row>
    <row r="27" s="74" customFormat="1" ht="16" customHeight="1" spans="1:17">
      <c r="A27" s="28">
        <f t="shared" si="5"/>
        <v>21</v>
      </c>
      <c r="B27" s="29" t="s">
        <v>139</v>
      </c>
      <c r="C27" s="77" t="s">
        <v>22</v>
      </c>
      <c r="D27" s="31" t="s">
        <v>134</v>
      </c>
      <c r="E27" s="32" t="s">
        <v>140</v>
      </c>
      <c r="F27" s="77" t="s">
        <v>25</v>
      </c>
      <c r="G27" s="38">
        <v>7.95</v>
      </c>
      <c r="H27" s="78">
        <v>7.95</v>
      </c>
      <c r="I27" s="58">
        <f t="shared" si="1"/>
        <v>10255.5</v>
      </c>
      <c r="J27" s="59">
        <f t="shared" si="2"/>
        <v>420.4755</v>
      </c>
      <c r="K27" s="60">
        <v>0.8</v>
      </c>
      <c r="L27" s="59">
        <f t="shared" si="3"/>
        <v>336.3804</v>
      </c>
      <c r="M27" s="65">
        <f t="shared" si="4"/>
        <v>84.0951</v>
      </c>
      <c r="N27" s="62" t="s">
        <v>141</v>
      </c>
      <c r="O27" s="63" t="s">
        <v>27</v>
      </c>
      <c r="P27" s="83"/>
      <c r="Q27" s="83"/>
    </row>
    <row r="28" s="74" customFormat="1" ht="16" customHeight="1" spans="1:17">
      <c r="A28" s="28">
        <f t="shared" ref="A28:A37" si="6">ROW()-6</f>
        <v>22</v>
      </c>
      <c r="B28" s="29" t="s">
        <v>142</v>
      </c>
      <c r="C28" s="77" t="s">
        <v>22</v>
      </c>
      <c r="D28" s="31" t="s">
        <v>29</v>
      </c>
      <c r="E28" s="32" t="s">
        <v>143</v>
      </c>
      <c r="F28" s="77" t="s">
        <v>25</v>
      </c>
      <c r="G28" s="38">
        <v>9.6</v>
      </c>
      <c r="H28" s="78">
        <v>9.6</v>
      </c>
      <c r="I28" s="58">
        <f t="shared" si="1"/>
        <v>12384</v>
      </c>
      <c r="J28" s="59">
        <f t="shared" si="2"/>
        <v>507.744</v>
      </c>
      <c r="K28" s="60">
        <v>0.8</v>
      </c>
      <c r="L28" s="59">
        <f t="shared" si="3"/>
        <v>406.1952</v>
      </c>
      <c r="M28" s="65">
        <f t="shared" si="4"/>
        <v>101.5488</v>
      </c>
      <c r="N28" s="62" t="s">
        <v>144</v>
      </c>
      <c r="O28" s="63" t="s">
        <v>27</v>
      </c>
      <c r="P28" s="83"/>
      <c r="Q28" s="83"/>
    </row>
    <row r="29" s="74" customFormat="1" ht="16" customHeight="1" spans="1:17">
      <c r="A29" s="28">
        <f t="shared" si="6"/>
        <v>23</v>
      </c>
      <c r="B29" s="29" t="s">
        <v>145</v>
      </c>
      <c r="C29" s="77" t="s">
        <v>22</v>
      </c>
      <c r="D29" s="31" t="s">
        <v>146</v>
      </c>
      <c r="E29" s="32" t="s">
        <v>147</v>
      </c>
      <c r="F29" s="77" t="s">
        <v>25</v>
      </c>
      <c r="G29" s="38">
        <v>7.2</v>
      </c>
      <c r="H29" s="78">
        <v>7.2</v>
      </c>
      <c r="I29" s="58">
        <f t="shared" si="1"/>
        <v>9288</v>
      </c>
      <c r="J29" s="59">
        <f t="shared" si="2"/>
        <v>380.808</v>
      </c>
      <c r="K29" s="60">
        <v>0.8</v>
      </c>
      <c r="L29" s="59">
        <f t="shared" si="3"/>
        <v>304.6464</v>
      </c>
      <c r="M29" s="65">
        <f t="shared" si="4"/>
        <v>76.1616</v>
      </c>
      <c r="N29" s="62" t="s">
        <v>148</v>
      </c>
      <c r="O29" s="63" t="s">
        <v>27</v>
      </c>
      <c r="P29" s="83"/>
      <c r="Q29" s="83"/>
    </row>
    <row r="30" s="74" customFormat="1" ht="16" customHeight="1" spans="1:17">
      <c r="A30" s="28">
        <f t="shared" si="6"/>
        <v>24</v>
      </c>
      <c r="B30" s="29" t="s">
        <v>149</v>
      </c>
      <c r="C30" s="77" t="s">
        <v>22</v>
      </c>
      <c r="D30" s="31" t="s">
        <v>41</v>
      </c>
      <c r="E30" s="32" t="s">
        <v>150</v>
      </c>
      <c r="F30" s="77" t="s">
        <v>25</v>
      </c>
      <c r="G30" s="38">
        <v>7.5</v>
      </c>
      <c r="H30" s="78">
        <v>7.5</v>
      </c>
      <c r="I30" s="58">
        <f t="shared" si="1"/>
        <v>9675</v>
      </c>
      <c r="J30" s="59">
        <f t="shared" si="2"/>
        <v>396.675</v>
      </c>
      <c r="K30" s="60">
        <v>0.8</v>
      </c>
      <c r="L30" s="59">
        <f t="shared" si="3"/>
        <v>317.34</v>
      </c>
      <c r="M30" s="65">
        <f t="shared" si="4"/>
        <v>79.335</v>
      </c>
      <c r="N30" s="62" t="s">
        <v>151</v>
      </c>
      <c r="O30" s="63" t="s">
        <v>27</v>
      </c>
      <c r="P30" s="83"/>
      <c r="Q30" s="83"/>
    </row>
    <row r="31" s="74" customFormat="1" ht="16" customHeight="1" spans="1:17">
      <c r="A31" s="28">
        <f t="shared" si="6"/>
        <v>25</v>
      </c>
      <c r="B31" s="29" t="s">
        <v>152</v>
      </c>
      <c r="C31" s="77" t="s">
        <v>22</v>
      </c>
      <c r="D31" s="31" t="s">
        <v>111</v>
      </c>
      <c r="E31" s="32" t="s">
        <v>150</v>
      </c>
      <c r="F31" s="77" t="s">
        <v>25</v>
      </c>
      <c r="G31" s="38">
        <v>4.8</v>
      </c>
      <c r="H31" s="78">
        <v>4.8</v>
      </c>
      <c r="I31" s="58">
        <f t="shared" si="1"/>
        <v>6192</v>
      </c>
      <c r="J31" s="59">
        <f t="shared" si="2"/>
        <v>253.872</v>
      </c>
      <c r="K31" s="60">
        <v>0.8</v>
      </c>
      <c r="L31" s="59">
        <f t="shared" si="3"/>
        <v>203.0976</v>
      </c>
      <c r="M31" s="65">
        <f t="shared" si="4"/>
        <v>50.7744</v>
      </c>
      <c r="N31" s="62" t="s">
        <v>153</v>
      </c>
      <c r="O31" s="63" t="s">
        <v>27</v>
      </c>
      <c r="P31" s="83"/>
      <c r="Q31" s="83"/>
    </row>
    <row r="32" s="74" customFormat="1" ht="16" customHeight="1" spans="1:17">
      <c r="A32" s="28">
        <f t="shared" si="6"/>
        <v>26</v>
      </c>
      <c r="B32" s="29" t="s">
        <v>156</v>
      </c>
      <c r="C32" s="77" t="s">
        <v>22</v>
      </c>
      <c r="D32" s="31" t="s">
        <v>33</v>
      </c>
      <c r="E32" s="32" t="s">
        <v>118</v>
      </c>
      <c r="F32" s="77" t="s">
        <v>25</v>
      </c>
      <c r="G32" s="38">
        <v>4.8</v>
      </c>
      <c r="H32" s="78">
        <v>4.8</v>
      </c>
      <c r="I32" s="58">
        <f t="shared" si="1"/>
        <v>6192</v>
      </c>
      <c r="J32" s="59">
        <f t="shared" si="2"/>
        <v>253.872</v>
      </c>
      <c r="K32" s="60">
        <v>0.8</v>
      </c>
      <c r="L32" s="59">
        <f t="shared" si="3"/>
        <v>203.0976</v>
      </c>
      <c r="M32" s="65">
        <f t="shared" si="4"/>
        <v>50.7744</v>
      </c>
      <c r="N32" s="62" t="s">
        <v>157</v>
      </c>
      <c r="O32" s="63" t="s">
        <v>27</v>
      </c>
      <c r="P32" s="83"/>
      <c r="Q32" s="83"/>
    </row>
    <row r="33" s="74" customFormat="1" ht="16" customHeight="1" spans="1:17">
      <c r="A33" s="28">
        <f t="shared" si="6"/>
        <v>27</v>
      </c>
      <c r="B33" s="29" t="s">
        <v>158</v>
      </c>
      <c r="C33" s="77" t="s">
        <v>22</v>
      </c>
      <c r="D33" s="31" t="s">
        <v>159</v>
      </c>
      <c r="E33" s="32" t="s">
        <v>160</v>
      </c>
      <c r="F33" s="77" t="s">
        <v>25</v>
      </c>
      <c r="G33" s="38">
        <v>2.4</v>
      </c>
      <c r="H33" s="78">
        <v>2.4</v>
      </c>
      <c r="I33" s="58">
        <f t="shared" si="1"/>
        <v>3096</v>
      </c>
      <c r="J33" s="59">
        <f t="shared" si="2"/>
        <v>126.936</v>
      </c>
      <c r="K33" s="60">
        <v>0.8</v>
      </c>
      <c r="L33" s="59">
        <f t="shared" si="3"/>
        <v>101.5488</v>
      </c>
      <c r="M33" s="65">
        <f t="shared" si="4"/>
        <v>25.3872</v>
      </c>
      <c r="N33" s="62" t="s">
        <v>161</v>
      </c>
      <c r="O33" s="63" t="s">
        <v>27</v>
      </c>
      <c r="P33" s="83"/>
      <c r="Q33" s="83"/>
    </row>
    <row r="34" s="74" customFormat="1" ht="16" customHeight="1" spans="1:17">
      <c r="A34" s="28">
        <f t="shared" si="6"/>
        <v>28</v>
      </c>
      <c r="B34" s="29" t="s">
        <v>162</v>
      </c>
      <c r="C34" s="77" t="s">
        <v>22</v>
      </c>
      <c r="D34" s="31" t="s">
        <v>163</v>
      </c>
      <c r="E34" s="79" t="s">
        <v>164</v>
      </c>
      <c r="F34" s="77" t="s">
        <v>25</v>
      </c>
      <c r="G34" s="38">
        <v>1.94</v>
      </c>
      <c r="H34" s="78">
        <v>1.94</v>
      </c>
      <c r="I34" s="58">
        <f t="shared" si="1"/>
        <v>2502.6</v>
      </c>
      <c r="J34" s="59">
        <f t="shared" si="2"/>
        <v>102.6066</v>
      </c>
      <c r="K34" s="60">
        <v>0.8</v>
      </c>
      <c r="L34" s="59">
        <f t="shared" si="3"/>
        <v>82.08528</v>
      </c>
      <c r="M34" s="65">
        <f t="shared" si="4"/>
        <v>20.52132</v>
      </c>
      <c r="N34" s="62" t="s">
        <v>165</v>
      </c>
      <c r="O34" s="63" t="s">
        <v>27</v>
      </c>
      <c r="P34" s="83"/>
      <c r="Q34" s="83"/>
    </row>
    <row r="35" s="76" customFormat="1" ht="16" customHeight="1" spans="1:17">
      <c r="A35" s="28">
        <f t="shared" si="6"/>
        <v>29</v>
      </c>
      <c r="B35" s="29" t="s">
        <v>166</v>
      </c>
      <c r="C35" s="77" t="s">
        <v>22</v>
      </c>
      <c r="D35" s="31" t="s">
        <v>91</v>
      </c>
      <c r="E35" s="32" t="s">
        <v>167</v>
      </c>
      <c r="F35" s="77" t="s">
        <v>25</v>
      </c>
      <c r="G35" s="38">
        <v>7.5</v>
      </c>
      <c r="H35" s="78">
        <v>7.5</v>
      </c>
      <c r="I35" s="58">
        <f t="shared" si="1"/>
        <v>9675</v>
      </c>
      <c r="J35" s="59">
        <f t="shared" si="2"/>
        <v>396.675</v>
      </c>
      <c r="K35" s="60">
        <v>0.8</v>
      </c>
      <c r="L35" s="59">
        <f t="shared" si="3"/>
        <v>317.34</v>
      </c>
      <c r="M35" s="65">
        <f t="shared" si="4"/>
        <v>79.335</v>
      </c>
      <c r="N35" s="62" t="s">
        <v>168</v>
      </c>
      <c r="O35" s="63" t="s">
        <v>27</v>
      </c>
      <c r="P35" s="83"/>
      <c r="Q35" s="83"/>
    </row>
    <row r="36" s="74" customFormat="1" ht="16" customHeight="1" spans="1:17">
      <c r="A36" s="28">
        <f t="shared" si="6"/>
        <v>30</v>
      </c>
      <c r="B36" s="29" t="s">
        <v>171</v>
      </c>
      <c r="C36" s="77" t="s">
        <v>22</v>
      </c>
      <c r="D36" s="31" t="s">
        <v>45</v>
      </c>
      <c r="E36" s="32" t="s">
        <v>172</v>
      </c>
      <c r="F36" s="77" t="s">
        <v>25</v>
      </c>
      <c r="G36" s="38">
        <v>16</v>
      </c>
      <c r="H36" s="78">
        <v>16</v>
      </c>
      <c r="I36" s="58">
        <f t="shared" si="1"/>
        <v>20640</v>
      </c>
      <c r="J36" s="59">
        <f t="shared" si="2"/>
        <v>846.24</v>
      </c>
      <c r="K36" s="60">
        <v>0.8</v>
      </c>
      <c r="L36" s="59">
        <f t="shared" si="3"/>
        <v>676.992</v>
      </c>
      <c r="M36" s="65">
        <f t="shared" si="4"/>
        <v>169.248</v>
      </c>
      <c r="N36" s="62" t="s">
        <v>173</v>
      </c>
      <c r="O36" s="63" t="s">
        <v>27</v>
      </c>
      <c r="P36" s="83"/>
      <c r="Q36" s="83"/>
    </row>
    <row r="37" s="74" customFormat="1" ht="16" customHeight="1" spans="1:17">
      <c r="A37" s="28">
        <f t="shared" si="6"/>
        <v>31</v>
      </c>
      <c r="B37" s="29" t="s">
        <v>174</v>
      </c>
      <c r="C37" s="77" t="s">
        <v>22</v>
      </c>
      <c r="D37" s="31" t="s">
        <v>33</v>
      </c>
      <c r="E37" s="32" t="s">
        <v>175</v>
      </c>
      <c r="F37" s="77" t="s">
        <v>25</v>
      </c>
      <c r="G37" s="38">
        <v>7.5</v>
      </c>
      <c r="H37" s="78">
        <v>7.5</v>
      </c>
      <c r="I37" s="58">
        <f t="shared" si="1"/>
        <v>9675</v>
      </c>
      <c r="J37" s="59">
        <f t="shared" si="2"/>
        <v>396.675</v>
      </c>
      <c r="K37" s="60">
        <v>0.8</v>
      </c>
      <c r="L37" s="59">
        <f t="shared" si="3"/>
        <v>317.34</v>
      </c>
      <c r="M37" s="65">
        <f t="shared" si="4"/>
        <v>79.335</v>
      </c>
      <c r="N37" s="62" t="s">
        <v>176</v>
      </c>
      <c r="O37" s="63" t="s">
        <v>27</v>
      </c>
      <c r="P37" s="83"/>
      <c r="Q37" s="83"/>
    </row>
    <row r="38" s="74" customFormat="1" ht="16" customHeight="1" spans="1:17">
      <c r="A38" s="28">
        <f t="shared" ref="A38:A47" si="7">ROW()-6</f>
        <v>32</v>
      </c>
      <c r="B38" s="29" t="s">
        <v>177</v>
      </c>
      <c r="C38" s="77" t="s">
        <v>22</v>
      </c>
      <c r="D38" s="31" t="s">
        <v>178</v>
      </c>
      <c r="E38" s="32" t="s">
        <v>179</v>
      </c>
      <c r="F38" s="77" t="s">
        <v>25</v>
      </c>
      <c r="G38" s="38">
        <v>15.29</v>
      </c>
      <c r="H38" s="78">
        <v>15.29</v>
      </c>
      <c r="I38" s="58">
        <f t="shared" si="1"/>
        <v>19724.1</v>
      </c>
      <c r="J38" s="59">
        <f t="shared" si="2"/>
        <v>808.6881</v>
      </c>
      <c r="K38" s="60">
        <v>0.8</v>
      </c>
      <c r="L38" s="59">
        <f t="shared" si="3"/>
        <v>646.95048</v>
      </c>
      <c r="M38" s="65">
        <f t="shared" si="4"/>
        <v>161.73762</v>
      </c>
      <c r="N38" s="62" t="s">
        <v>180</v>
      </c>
      <c r="O38" s="63" t="s">
        <v>27</v>
      </c>
      <c r="P38" s="83"/>
      <c r="Q38" s="83"/>
    </row>
    <row r="39" s="74" customFormat="1" ht="16" customHeight="1" spans="1:17">
      <c r="A39" s="28">
        <f t="shared" si="7"/>
        <v>33</v>
      </c>
      <c r="B39" s="29" t="s">
        <v>184</v>
      </c>
      <c r="C39" s="77" t="s">
        <v>22</v>
      </c>
      <c r="D39" s="31" t="s">
        <v>87</v>
      </c>
      <c r="E39" s="32" t="s">
        <v>185</v>
      </c>
      <c r="F39" s="77" t="s">
        <v>25</v>
      </c>
      <c r="G39" s="38">
        <v>4.5</v>
      </c>
      <c r="H39" s="78">
        <v>4.5</v>
      </c>
      <c r="I39" s="58">
        <f t="shared" si="1"/>
        <v>5805</v>
      </c>
      <c r="J39" s="59">
        <f t="shared" si="2"/>
        <v>238.005</v>
      </c>
      <c r="K39" s="60">
        <v>0.8</v>
      </c>
      <c r="L39" s="59">
        <f t="shared" si="3"/>
        <v>190.404</v>
      </c>
      <c r="M39" s="65">
        <f t="shared" si="4"/>
        <v>47.601</v>
      </c>
      <c r="N39" s="62" t="s">
        <v>186</v>
      </c>
      <c r="O39" s="63" t="s">
        <v>27</v>
      </c>
      <c r="P39" s="83"/>
      <c r="Q39" s="83"/>
    </row>
    <row r="40" s="74" customFormat="1" ht="16" customHeight="1" spans="1:17">
      <c r="A40" s="28">
        <f t="shared" si="7"/>
        <v>34</v>
      </c>
      <c r="B40" s="29" t="s">
        <v>187</v>
      </c>
      <c r="C40" s="77" t="s">
        <v>22</v>
      </c>
      <c r="D40" s="31" t="s">
        <v>57</v>
      </c>
      <c r="E40" s="32" t="s">
        <v>188</v>
      </c>
      <c r="F40" s="77" t="s">
        <v>25</v>
      </c>
      <c r="G40" s="38">
        <v>2.5</v>
      </c>
      <c r="H40" s="78">
        <v>2.5</v>
      </c>
      <c r="I40" s="58">
        <f t="shared" ref="I40:I71" si="8">G40*1290</f>
        <v>3225</v>
      </c>
      <c r="J40" s="59">
        <f t="shared" ref="J40:J71" si="9">G40*52.89</f>
        <v>132.225</v>
      </c>
      <c r="K40" s="60">
        <v>0.8</v>
      </c>
      <c r="L40" s="59">
        <f t="shared" ref="L40:L71" si="10">J40*K40</f>
        <v>105.78</v>
      </c>
      <c r="M40" s="65">
        <f t="shared" ref="M40:M71" si="11">G40*10.578</f>
        <v>26.445</v>
      </c>
      <c r="N40" s="62" t="s">
        <v>189</v>
      </c>
      <c r="O40" s="63" t="s">
        <v>27</v>
      </c>
      <c r="P40" s="83"/>
      <c r="Q40" s="83"/>
    </row>
    <row r="41" s="74" customFormat="1" ht="16" customHeight="1" spans="1:17">
      <c r="A41" s="28">
        <f t="shared" si="7"/>
        <v>35</v>
      </c>
      <c r="B41" s="29" t="s">
        <v>190</v>
      </c>
      <c r="C41" s="77" t="s">
        <v>22</v>
      </c>
      <c r="D41" s="31" t="s">
        <v>91</v>
      </c>
      <c r="E41" s="32" t="s">
        <v>191</v>
      </c>
      <c r="F41" s="77" t="s">
        <v>25</v>
      </c>
      <c r="G41" s="38">
        <v>7.5</v>
      </c>
      <c r="H41" s="78">
        <v>7.5</v>
      </c>
      <c r="I41" s="58">
        <f t="shared" si="8"/>
        <v>9675</v>
      </c>
      <c r="J41" s="59">
        <f t="shared" si="9"/>
        <v>396.675</v>
      </c>
      <c r="K41" s="60">
        <v>0.8</v>
      </c>
      <c r="L41" s="59">
        <f t="shared" si="10"/>
        <v>317.34</v>
      </c>
      <c r="M41" s="65">
        <f t="shared" si="11"/>
        <v>79.335</v>
      </c>
      <c r="N41" s="62" t="s">
        <v>192</v>
      </c>
      <c r="O41" s="63" t="s">
        <v>27</v>
      </c>
      <c r="P41" s="83"/>
      <c r="Q41" s="83"/>
    </row>
    <row r="42" s="74" customFormat="1" ht="16" customHeight="1" spans="1:17">
      <c r="A42" s="28">
        <f t="shared" si="7"/>
        <v>36</v>
      </c>
      <c r="B42" s="29" t="s">
        <v>193</v>
      </c>
      <c r="C42" s="77" t="s">
        <v>22</v>
      </c>
      <c r="D42" s="31" t="s">
        <v>163</v>
      </c>
      <c r="E42" s="32" t="s">
        <v>191</v>
      </c>
      <c r="F42" s="77" t="s">
        <v>25</v>
      </c>
      <c r="G42" s="38">
        <v>7.5</v>
      </c>
      <c r="H42" s="78">
        <v>7.5</v>
      </c>
      <c r="I42" s="58">
        <f t="shared" si="8"/>
        <v>9675</v>
      </c>
      <c r="J42" s="59">
        <f t="shared" si="9"/>
        <v>396.675</v>
      </c>
      <c r="K42" s="60">
        <v>0.8</v>
      </c>
      <c r="L42" s="59">
        <f t="shared" si="10"/>
        <v>317.34</v>
      </c>
      <c r="M42" s="65">
        <f t="shared" si="11"/>
        <v>79.335</v>
      </c>
      <c r="N42" s="62" t="s">
        <v>194</v>
      </c>
      <c r="O42" s="63" t="s">
        <v>27</v>
      </c>
      <c r="P42" s="83"/>
      <c r="Q42" s="83"/>
    </row>
    <row r="43" s="74" customFormat="1" ht="16" customHeight="1" spans="1:17">
      <c r="A43" s="28">
        <f t="shared" si="7"/>
        <v>37</v>
      </c>
      <c r="B43" s="29" t="s">
        <v>201</v>
      </c>
      <c r="C43" s="77" t="s">
        <v>22</v>
      </c>
      <c r="D43" s="31" t="s">
        <v>202</v>
      </c>
      <c r="E43" s="32" t="s">
        <v>203</v>
      </c>
      <c r="F43" s="77" t="s">
        <v>25</v>
      </c>
      <c r="G43" s="38">
        <v>7.5</v>
      </c>
      <c r="H43" s="80">
        <v>7.5</v>
      </c>
      <c r="I43" s="58">
        <f t="shared" si="8"/>
        <v>9675</v>
      </c>
      <c r="J43" s="59">
        <f t="shared" si="9"/>
        <v>396.675</v>
      </c>
      <c r="K43" s="60">
        <v>0.8</v>
      </c>
      <c r="L43" s="59">
        <f t="shared" si="10"/>
        <v>317.34</v>
      </c>
      <c r="M43" s="65">
        <f t="shared" si="11"/>
        <v>79.335</v>
      </c>
      <c r="N43" s="62" t="s">
        <v>204</v>
      </c>
      <c r="O43" s="63" t="s">
        <v>27</v>
      </c>
      <c r="P43" s="83"/>
      <c r="Q43" s="83"/>
    </row>
    <row r="44" s="74" customFormat="1" ht="16" customHeight="1" spans="1:17">
      <c r="A44" s="28">
        <f t="shared" si="7"/>
        <v>38</v>
      </c>
      <c r="B44" s="29" t="s">
        <v>205</v>
      </c>
      <c r="C44" s="77" t="s">
        <v>22</v>
      </c>
      <c r="D44" s="31" t="s">
        <v>111</v>
      </c>
      <c r="E44" s="32" t="s">
        <v>206</v>
      </c>
      <c r="F44" s="77" t="s">
        <v>25</v>
      </c>
      <c r="G44" s="33">
        <v>7.5</v>
      </c>
      <c r="H44" s="80">
        <v>7.5</v>
      </c>
      <c r="I44" s="58">
        <f t="shared" si="8"/>
        <v>9675</v>
      </c>
      <c r="J44" s="59">
        <f t="shared" si="9"/>
        <v>396.675</v>
      </c>
      <c r="K44" s="60">
        <v>0.8</v>
      </c>
      <c r="L44" s="59">
        <f t="shared" si="10"/>
        <v>317.34</v>
      </c>
      <c r="M44" s="65">
        <f t="shared" si="11"/>
        <v>79.335</v>
      </c>
      <c r="N44" s="62" t="s">
        <v>207</v>
      </c>
      <c r="O44" s="63" t="s">
        <v>27</v>
      </c>
      <c r="P44" s="83"/>
      <c r="Q44" s="83"/>
    </row>
    <row r="45" s="74" customFormat="1" ht="16" customHeight="1" spans="1:17">
      <c r="A45" s="28">
        <f t="shared" si="7"/>
        <v>39</v>
      </c>
      <c r="B45" s="29" t="s">
        <v>208</v>
      </c>
      <c r="C45" s="77" t="s">
        <v>22</v>
      </c>
      <c r="D45" s="31" t="s">
        <v>91</v>
      </c>
      <c r="E45" s="32" t="s">
        <v>209</v>
      </c>
      <c r="F45" s="77" t="s">
        <v>25</v>
      </c>
      <c r="G45" s="38">
        <v>7.5</v>
      </c>
      <c r="H45" s="81">
        <v>7.5</v>
      </c>
      <c r="I45" s="58">
        <f t="shared" si="8"/>
        <v>9675</v>
      </c>
      <c r="J45" s="59">
        <f t="shared" si="9"/>
        <v>396.675</v>
      </c>
      <c r="K45" s="60">
        <v>0.8</v>
      </c>
      <c r="L45" s="59">
        <f t="shared" si="10"/>
        <v>317.34</v>
      </c>
      <c r="M45" s="65">
        <f t="shared" si="11"/>
        <v>79.335</v>
      </c>
      <c r="N45" s="62" t="s">
        <v>210</v>
      </c>
      <c r="O45" s="63" t="s">
        <v>27</v>
      </c>
      <c r="P45" s="83"/>
      <c r="Q45" s="83"/>
    </row>
    <row r="46" s="74" customFormat="1" ht="16" customHeight="1" spans="1:17">
      <c r="A46" s="28">
        <f t="shared" si="7"/>
        <v>40</v>
      </c>
      <c r="B46" s="29" t="s">
        <v>211</v>
      </c>
      <c r="C46" s="77" t="s">
        <v>22</v>
      </c>
      <c r="D46" s="31" t="s">
        <v>134</v>
      </c>
      <c r="E46" s="32" t="s">
        <v>212</v>
      </c>
      <c r="F46" s="77" t="s">
        <v>25</v>
      </c>
      <c r="G46" s="38">
        <v>13.24</v>
      </c>
      <c r="H46" s="81">
        <v>13.24</v>
      </c>
      <c r="I46" s="58">
        <f t="shared" si="8"/>
        <v>17079.6</v>
      </c>
      <c r="J46" s="59">
        <f t="shared" si="9"/>
        <v>700.2636</v>
      </c>
      <c r="K46" s="60">
        <v>0.8</v>
      </c>
      <c r="L46" s="59">
        <f t="shared" si="10"/>
        <v>560.21088</v>
      </c>
      <c r="M46" s="65">
        <f t="shared" si="11"/>
        <v>140.05272</v>
      </c>
      <c r="N46" s="62" t="s">
        <v>213</v>
      </c>
      <c r="O46" s="63" t="s">
        <v>27</v>
      </c>
      <c r="P46" s="83"/>
      <c r="Q46" s="83"/>
    </row>
    <row r="47" s="74" customFormat="1" ht="16" customHeight="1" spans="1:17">
      <c r="A47" s="28">
        <f t="shared" si="7"/>
        <v>41</v>
      </c>
      <c r="B47" s="29" t="s">
        <v>214</v>
      </c>
      <c r="C47" s="77" t="s">
        <v>22</v>
      </c>
      <c r="D47" s="31" t="s">
        <v>49</v>
      </c>
      <c r="E47" s="32" t="s">
        <v>215</v>
      </c>
      <c r="F47" s="77" t="s">
        <v>25</v>
      </c>
      <c r="G47" s="38">
        <v>10</v>
      </c>
      <c r="H47" s="81">
        <v>10</v>
      </c>
      <c r="I47" s="58">
        <f t="shared" si="8"/>
        <v>12900</v>
      </c>
      <c r="J47" s="59">
        <f t="shared" si="9"/>
        <v>528.9</v>
      </c>
      <c r="K47" s="60">
        <v>0.8</v>
      </c>
      <c r="L47" s="59">
        <f t="shared" si="10"/>
        <v>423.12</v>
      </c>
      <c r="M47" s="65">
        <f t="shared" si="11"/>
        <v>105.78</v>
      </c>
      <c r="N47" s="62" t="s">
        <v>216</v>
      </c>
      <c r="O47" s="63" t="s">
        <v>27</v>
      </c>
      <c r="P47" s="83"/>
      <c r="Q47" s="83"/>
    </row>
    <row r="48" s="74" customFormat="1" ht="16" customHeight="1" spans="1:17">
      <c r="A48" s="28">
        <f t="shared" ref="A48:A57" si="12">ROW()-6</f>
        <v>42</v>
      </c>
      <c r="B48" s="29" t="s">
        <v>217</v>
      </c>
      <c r="C48" s="77" t="s">
        <v>22</v>
      </c>
      <c r="D48" s="31" t="s">
        <v>134</v>
      </c>
      <c r="E48" s="32" t="s">
        <v>218</v>
      </c>
      <c r="F48" s="77" t="s">
        <v>25</v>
      </c>
      <c r="G48" s="38">
        <v>7.5</v>
      </c>
      <c r="H48" s="81">
        <v>7.5</v>
      </c>
      <c r="I48" s="58">
        <f t="shared" si="8"/>
        <v>9675</v>
      </c>
      <c r="J48" s="59">
        <f t="shared" si="9"/>
        <v>396.675</v>
      </c>
      <c r="K48" s="60">
        <v>0.8</v>
      </c>
      <c r="L48" s="59">
        <f t="shared" si="10"/>
        <v>317.34</v>
      </c>
      <c r="M48" s="65">
        <f t="shared" si="11"/>
        <v>79.335</v>
      </c>
      <c r="N48" s="62" t="s">
        <v>219</v>
      </c>
      <c r="O48" s="63" t="s">
        <v>27</v>
      </c>
      <c r="P48" s="83"/>
      <c r="Q48" s="83"/>
    </row>
    <row r="49" s="74" customFormat="1" ht="16" customHeight="1" spans="1:17">
      <c r="A49" s="28">
        <f t="shared" si="12"/>
        <v>43</v>
      </c>
      <c r="B49" s="29" t="s">
        <v>220</v>
      </c>
      <c r="C49" s="77" t="s">
        <v>22</v>
      </c>
      <c r="D49" s="31" t="s">
        <v>91</v>
      </c>
      <c r="E49" s="32" t="s">
        <v>221</v>
      </c>
      <c r="F49" s="77" t="s">
        <v>25</v>
      </c>
      <c r="G49" s="38">
        <v>14.07</v>
      </c>
      <c r="H49" s="81">
        <v>14.07</v>
      </c>
      <c r="I49" s="58">
        <f t="shared" si="8"/>
        <v>18150.3</v>
      </c>
      <c r="J49" s="59">
        <f t="shared" si="9"/>
        <v>744.1623</v>
      </c>
      <c r="K49" s="60">
        <v>0.8</v>
      </c>
      <c r="L49" s="59">
        <f t="shared" si="10"/>
        <v>595.32984</v>
      </c>
      <c r="M49" s="65">
        <f t="shared" si="11"/>
        <v>148.83246</v>
      </c>
      <c r="N49" s="62" t="s">
        <v>222</v>
      </c>
      <c r="O49" s="63" t="s">
        <v>27</v>
      </c>
      <c r="P49" s="83"/>
      <c r="Q49" s="83"/>
    </row>
    <row r="50" s="74" customFormat="1" ht="16" customHeight="1" spans="1:17">
      <c r="A50" s="28">
        <f t="shared" si="12"/>
        <v>44</v>
      </c>
      <c r="B50" s="29" t="s">
        <v>223</v>
      </c>
      <c r="C50" s="77" t="s">
        <v>22</v>
      </c>
      <c r="D50" s="31" t="s">
        <v>41</v>
      </c>
      <c r="E50" s="32" t="s">
        <v>224</v>
      </c>
      <c r="F50" s="77" t="s">
        <v>25</v>
      </c>
      <c r="G50" s="38">
        <v>34.79</v>
      </c>
      <c r="H50" s="81">
        <v>34.79</v>
      </c>
      <c r="I50" s="58">
        <f t="shared" si="8"/>
        <v>44879.1</v>
      </c>
      <c r="J50" s="59">
        <f t="shared" si="9"/>
        <v>1840.0431</v>
      </c>
      <c r="K50" s="60">
        <v>0.8</v>
      </c>
      <c r="L50" s="59">
        <f t="shared" si="10"/>
        <v>1472.03448</v>
      </c>
      <c r="M50" s="65">
        <f t="shared" si="11"/>
        <v>368.00862</v>
      </c>
      <c r="N50" s="62" t="s">
        <v>225</v>
      </c>
      <c r="O50" s="63" t="s">
        <v>27</v>
      </c>
      <c r="P50" s="83"/>
      <c r="Q50" s="83"/>
    </row>
    <row r="51" s="74" customFormat="1" ht="16" customHeight="1" spans="1:17">
      <c r="A51" s="28">
        <f t="shared" si="12"/>
        <v>45</v>
      </c>
      <c r="B51" s="29" t="s">
        <v>226</v>
      </c>
      <c r="C51" s="77" t="s">
        <v>22</v>
      </c>
      <c r="D51" s="31" t="s">
        <v>227</v>
      </c>
      <c r="E51" s="32" t="s">
        <v>228</v>
      </c>
      <c r="F51" s="77" t="s">
        <v>25</v>
      </c>
      <c r="G51" s="38">
        <v>11.7</v>
      </c>
      <c r="H51" s="81">
        <v>11.7</v>
      </c>
      <c r="I51" s="58">
        <f t="shared" si="8"/>
        <v>15093</v>
      </c>
      <c r="J51" s="59">
        <f t="shared" si="9"/>
        <v>618.813</v>
      </c>
      <c r="K51" s="60">
        <v>0.8</v>
      </c>
      <c r="L51" s="59">
        <f t="shared" si="10"/>
        <v>495.0504</v>
      </c>
      <c r="M51" s="65">
        <f t="shared" si="11"/>
        <v>123.7626</v>
      </c>
      <c r="N51" s="62" t="s">
        <v>229</v>
      </c>
      <c r="O51" s="63" t="s">
        <v>27</v>
      </c>
      <c r="P51" s="83"/>
      <c r="Q51" s="83"/>
    </row>
    <row r="52" s="74" customFormat="1" ht="16" customHeight="1" spans="1:17">
      <c r="A52" s="28">
        <f t="shared" si="12"/>
        <v>46</v>
      </c>
      <c r="B52" s="29" t="s">
        <v>230</v>
      </c>
      <c r="C52" s="77" t="s">
        <v>22</v>
      </c>
      <c r="D52" s="31" t="s">
        <v>231</v>
      </c>
      <c r="E52" s="32" t="s">
        <v>232</v>
      </c>
      <c r="F52" s="77" t="s">
        <v>25</v>
      </c>
      <c r="G52" s="38">
        <v>7.5</v>
      </c>
      <c r="H52" s="81">
        <v>7.5</v>
      </c>
      <c r="I52" s="58">
        <f t="shared" si="8"/>
        <v>9675</v>
      </c>
      <c r="J52" s="59">
        <f t="shared" si="9"/>
        <v>396.675</v>
      </c>
      <c r="K52" s="60">
        <v>0.8</v>
      </c>
      <c r="L52" s="59">
        <f t="shared" si="10"/>
        <v>317.34</v>
      </c>
      <c r="M52" s="65">
        <f t="shared" si="11"/>
        <v>79.335</v>
      </c>
      <c r="N52" s="62" t="s">
        <v>233</v>
      </c>
      <c r="O52" s="63" t="s">
        <v>27</v>
      </c>
      <c r="P52" s="83"/>
      <c r="Q52" s="83"/>
    </row>
    <row r="53" s="74" customFormat="1" ht="16" customHeight="1" spans="1:17">
      <c r="A53" s="28">
        <f t="shared" si="12"/>
        <v>47</v>
      </c>
      <c r="B53" s="29" t="s">
        <v>234</v>
      </c>
      <c r="C53" s="77" t="s">
        <v>22</v>
      </c>
      <c r="D53" s="31" t="s">
        <v>235</v>
      </c>
      <c r="E53" s="32" t="s">
        <v>236</v>
      </c>
      <c r="F53" s="77" t="s">
        <v>25</v>
      </c>
      <c r="G53" s="38">
        <v>10</v>
      </c>
      <c r="H53" s="81">
        <v>10</v>
      </c>
      <c r="I53" s="58">
        <f t="shared" si="8"/>
        <v>12900</v>
      </c>
      <c r="J53" s="59">
        <f t="shared" si="9"/>
        <v>528.9</v>
      </c>
      <c r="K53" s="60">
        <v>0.8</v>
      </c>
      <c r="L53" s="59">
        <f t="shared" si="10"/>
        <v>423.12</v>
      </c>
      <c r="M53" s="65">
        <f t="shared" si="11"/>
        <v>105.78</v>
      </c>
      <c r="N53" s="62" t="s">
        <v>237</v>
      </c>
      <c r="O53" s="63" t="s">
        <v>27</v>
      </c>
      <c r="P53" s="83"/>
      <c r="Q53" s="83"/>
    </row>
    <row r="54" s="74" customFormat="1" ht="16" customHeight="1" spans="1:17">
      <c r="A54" s="28">
        <f t="shared" si="12"/>
        <v>48</v>
      </c>
      <c r="B54" s="29" t="s">
        <v>238</v>
      </c>
      <c r="C54" s="77" t="s">
        <v>22</v>
      </c>
      <c r="D54" s="31" t="s">
        <v>23</v>
      </c>
      <c r="E54" s="32" t="s">
        <v>239</v>
      </c>
      <c r="F54" s="77" t="s">
        <v>25</v>
      </c>
      <c r="G54" s="38">
        <v>10</v>
      </c>
      <c r="H54" s="80">
        <v>10</v>
      </c>
      <c r="I54" s="58">
        <f t="shared" si="8"/>
        <v>12900</v>
      </c>
      <c r="J54" s="59">
        <f t="shared" si="9"/>
        <v>528.9</v>
      </c>
      <c r="K54" s="60">
        <v>0.8</v>
      </c>
      <c r="L54" s="59">
        <f t="shared" si="10"/>
        <v>423.12</v>
      </c>
      <c r="M54" s="65">
        <f t="shared" si="11"/>
        <v>105.78</v>
      </c>
      <c r="N54" s="62" t="s">
        <v>240</v>
      </c>
      <c r="O54" s="63" t="s">
        <v>27</v>
      </c>
      <c r="P54" s="83"/>
      <c r="Q54" s="83"/>
    </row>
    <row r="55" s="74" customFormat="1" ht="16" customHeight="1" spans="1:17">
      <c r="A55" s="28">
        <f t="shared" si="12"/>
        <v>49</v>
      </c>
      <c r="B55" s="29" t="s">
        <v>248</v>
      </c>
      <c r="C55" s="77" t="s">
        <v>22</v>
      </c>
      <c r="D55" s="31" t="s">
        <v>71</v>
      </c>
      <c r="E55" s="32" t="s">
        <v>221</v>
      </c>
      <c r="F55" s="77" t="s">
        <v>25</v>
      </c>
      <c r="G55" s="38">
        <v>7.5</v>
      </c>
      <c r="H55" s="80">
        <v>7.5</v>
      </c>
      <c r="I55" s="58">
        <f t="shared" si="8"/>
        <v>9675</v>
      </c>
      <c r="J55" s="59">
        <f t="shared" si="9"/>
        <v>396.675</v>
      </c>
      <c r="K55" s="60">
        <v>0.8</v>
      </c>
      <c r="L55" s="59">
        <f t="shared" si="10"/>
        <v>317.34</v>
      </c>
      <c r="M55" s="65">
        <f t="shared" si="11"/>
        <v>79.335</v>
      </c>
      <c r="N55" s="62" t="s">
        <v>249</v>
      </c>
      <c r="O55" s="63" t="s">
        <v>27</v>
      </c>
      <c r="P55" s="83"/>
      <c r="Q55" s="83"/>
    </row>
    <row r="56" s="74" customFormat="1" ht="16" customHeight="1" spans="1:17">
      <c r="A56" s="28">
        <f t="shared" si="12"/>
        <v>50</v>
      </c>
      <c r="B56" s="29" t="s">
        <v>250</v>
      </c>
      <c r="C56" s="77" t="s">
        <v>22</v>
      </c>
      <c r="D56" s="31" t="s">
        <v>98</v>
      </c>
      <c r="E56" s="32" t="s">
        <v>251</v>
      </c>
      <c r="F56" s="77" t="s">
        <v>25</v>
      </c>
      <c r="G56" s="38">
        <v>5</v>
      </c>
      <c r="H56" s="80">
        <v>5</v>
      </c>
      <c r="I56" s="58">
        <f t="shared" si="8"/>
        <v>6450</v>
      </c>
      <c r="J56" s="59">
        <f t="shared" si="9"/>
        <v>264.45</v>
      </c>
      <c r="K56" s="60">
        <v>0.8</v>
      </c>
      <c r="L56" s="59">
        <f t="shared" si="10"/>
        <v>211.56</v>
      </c>
      <c r="M56" s="65">
        <f t="shared" si="11"/>
        <v>52.89</v>
      </c>
      <c r="N56" s="62" t="s">
        <v>252</v>
      </c>
      <c r="O56" s="63" t="s">
        <v>27</v>
      </c>
      <c r="P56" s="83"/>
      <c r="Q56" s="83"/>
    </row>
    <row r="57" s="74" customFormat="1" ht="16" customHeight="1" spans="1:17">
      <c r="A57" s="28">
        <f t="shared" si="12"/>
        <v>51</v>
      </c>
      <c r="B57" s="29" t="s">
        <v>253</v>
      </c>
      <c r="C57" s="77" t="s">
        <v>22</v>
      </c>
      <c r="D57" s="31" t="s">
        <v>134</v>
      </c>
      <c r="E57" s="32" t="s">
        <v>251</v>
      </c>
      <c r="F57" s="77" t="s">
        <v>25</v>
      </c>
      <c r="G57" s="38">
        <v>7.5</v>
      </c>
      <c r="H57" s="80">
        <v>7.5</v>
      </c>
      <c r="I57" s="58">
        <f t="shared" si="8"/>
        <v>9675</v>
      </c>
      <c r="J57" s="59">
        <f t="shared" si="9"/>
        <v>396.675</v>
      </c>
      <c r="K57" s="60">
        <v>0.8</v>
      </c>
      <c r="L57" s="59">
        <f t="shared" si="10"/>
        <v>317.34</v>
      </c>
      <c r="M57" s="65">
        <f t="shared" si="11"/>
        <v>79.335</v>
      </c>
      <c r="N57" s="62" t="s">
        <v>254</v>
      </c>
      <c r="O57" s="63" t="s">
        <v>27</v>
      </c>
      <c r="P57" s="83"/>
      <c r="Q57" s="83"/>
    </row>
    <row r="58" s="74" customFormat="1" ht="16" customHeight="1" spans="1:17">
      <c r="A58" s="28">
        <f t="shared" ref="A58:A67" si="13">ROW()-6</f>
        <v>52</v>
      </c>
      <c r="B58" s="29" t="s">
        <v>255</v>
      </c>
      <c r="C58" s="77" t="s">
        <v>22</v>
      </c>
      <c r="D58" s="31" t="s">
        <v>41</v>
      </c>
      <c r="E58" s="32" t="s">
        <v>256</v>
      </c>
      <c r="F58" s="77" t="s">
        <v>25</v>
      </c>
      <c r="G58" s="38">
        <v>12.5</v>
      </c>
      <c r="H58" s="34">
        <v>12.5</v>
      </c>
      <c r="I58" s="58">
        <f t="shared" si="8"/>
        <v>16125</v>
      </c>
      <c r="J58" s="59">
        <f t="shared" si="9"/>
        <v>661.125</v>
      </c>
      <c r="K58" s="60">
        <v>0.8</v>
      </c>
      <c r="L58" s="59">
        <f t="shared" si="10"/>
        <v>528.9</v>
      </c>
      <c r="M58" s="65">
        <f t="shared" si="11"/>
        <v>132.225</v>
      </c>
      <c r="N58" s="62" t="s">
        <v>257</v>
      </c>
      <c r="O58" s="63" t="s">
        <v>27</v>
      </c>
      <c r="P58" s="83"/>
      <c r="Q58" s="83"/>
    </row>
    <row r="59" s="74" customFormat="1" ht="16" customHeight="1" spans="1:17">
      <c r="A59" s="28">
        <f t="shared" si="13"/>
        <v>53</v>
      </c>
      <c r="B59" s="29" t="s">
        <v>258</v>
      </c>
      <c r="C59" s="77" t="s">
        <v>22</v>
      </c>
      <c r="D59" s="31" t="s">
        <v>259</v>
      </c>
      <c r="E59" s="32" t="s">
        <v>260</v>
      </c>
      <c r="F59" s="77" t="s">
        <v>25</v>
      </c>
      <c r="G59" s="38">
        <v>64.56</v>
      </c>
      <c r="H59" s="34">
        <v>64.56</v>
      </c>
      <c r="I59" s="58">
        <f t="shared" si="8"/>
        <v>83282.4</v>
      </c>
      <c r="J59" s="59">
        <f t="shared" si="9"/>
        <v>3414.5784</v>
      </c>
      <c r="K59" s="60">
        <v>0.8</v>
      </c>
      <c r="L59" s="59">
        <f t="shared" si="10"/>
        <v>2731.66272</v>
      </c>
      <c r="M59" s="65">
        <f t="shared" si="11"/>
        <v>682.91568</v>
      </c>
      <c r="N59" s="62" t="s">
        <v>261</v>
      </c>
      <c r="O59" s="63" t="s">
        <v>27</v>
      </c>
      <c r="P59" s="83"/>
      <c r="Q59" s="83"/>
    </row>
    <row r="60" s="74" customFormat="1" ht="16" customHeight="1" spans="1:17">
      <c r="A60" s="28">
        <f t="shared" si="13"/>
        <v>54</v>
      </c>
      <c r="B60" s="29" t="s">
        <v>262</v>
      </c>
      <c r="C60" s="77" t="s">
        <v>22</v>
      </c>
      <c r="D60" s="31" t="s">
        <v>231</v>
      </c>
      <c r="E60" s="32" t="s">
        <v>263</v>
      </c>
      <c r="F60" s="77" t="s">
        <v>25</v>
      </c>
      <c r="G60" s="38">
        <v>2.5</v>
      </c>
      <c r="H60" s="34">
        <v>2.5</v>
      </c>
      <c r="I60" s="58">
        <f t="shared" si="8"/>
        <v>3225</v>
      </c>
      <c r="J60" s="59">
        <f t="shared" si="9"/>
        <v>132.225</v>
      </c>
      <c r="K60" s="60">
        <v>0.8</v>
      </c>
      <c r="L60" s="59">
        <f t="shared" si="10"/>
        <v>105.78</v>
      </c>
      <c r="M60" s="65">
        <f t="shared" si="11"/>
        <v>26.445</v>
      </c>
      <c r="N60" s="62" t="s">
        <v>264</v>
      </c>
      <c r="O60" s="63" t="s">
        <v>27</v>
      </c>
      <c r="P60" s="83"/>
      <c r="Q60" s="83"/>
    </row>
    <row r="61" s="74" customFormat="1" ht="16" customHeight="1" spans="1:17">
      <c r="A61" s="28">
        <f t="shared" si="13"/>
        <v>55</v>
      </c>
      <c r="B61" s="29" t="s">
        <v>265</v>
      </c>
      <c r="C61" s="77" t="s">
        <v>22</v>
      </c>
      <c r="D61" s="31" t="s">
        <v>49</v>
      </c>
      <c r="E61" s="32" t="s">
        <v>263</v>
      </c>
      <c r="F61" s="77" t="s">
        <v>25</v>
      </c>
      <c r="G61" s="38">
        <v>9.16</v>
      </c>
      <c r="H61" s="34">
        <v>9.16</v>
      </c>
      <c r="I61" s="58">
        <f t="shared" si="8"/>
        <v>11816.4</v>
      </c>
      <c r="J61" s="59">
        <f t="shared" si="9"/>
        <v>484.4724</v>
      </c>
      <c r="K61" s="60">
        <v>0.8</v>
      </c>
      <c r="L61" s="59">
        <f t="shared" si="10"/>
        <v>387.57792</v>
      </c>
      <c r="M61" s="65">
        <f t="shared" si="11"/>
        <v>96.89448</v>
      </c>
      <c r="N61" s="62" t="s">
        <v>266</v>
      </c>
      <c r="O61" s="63" t="s">
        <v>27</v>
      </c>
      <c r="P61" s="83"/>
      <c r="Q61" s="83"/>
    </row>
    <row r="62" s="74" customFormat="1" ht="16" customHeight="1" spans="1:17">
      <c r="A62" s="28">
        <f t="shared" si="13"/>
        <v>56</v>
      </c>
      <c r="B62" s="29" t="s">
        <v>267</v>
      </c>
      <c r="C62" s="77" t="s">
        <v>22</v>
      </c>
      <c r="D62" s="31" t="s">
        <v>45</v>
      </c>
      <c r="E62" s="32" t="s">
        <v>268</v>
      </c>
      <c r="F62" s="77" t="s">
        <v>25</v>
      </c>
      <c r="G62" s="38">
        <v>7.5</v>
      </c>
      <c r="H62" s="34">
        <v>7.5</v>
      </c>
      <c r="I62" s="58">
        <f t="shared" si="8"/>
        <v>9675</v>
      </c>
      <c r="J62" s="59">
        <f t="shared" si="9"/>
        <v>396.675</v>
      </c>
      <c r="K62" s="60">
        <v>0.8</v>
      </c>
      <c r="L62" s="59">
        <f t="shared" si="10"/>
        <v>317.34</v>
      </c>
      <c r="M62" s="65">
        <f t="shared" si="11"/>
        <v>79.335</v>
      </c>
      <c r="N62" s="62" t="s">
        <v>269</v>
      </c>
      <c r="O62" s="63" t="s">
        <v>27</v>
      </c>
      <c r="P62" s="83"/>
      <c r="Q62" s="83"/>
    </row>
    <row r="63" s="74" customFormat="1" ht="16" customHeight="1" spans="1:17">
      <c r="A63" s="28">
        <f t="shared" si="13"/>
        <v>57</v>
      </c>
      <c r="B63" s="29" t="s">
        <v>274</v>
      </c>
      <c r="C63" s="77" t="s">
        <v>22</v>
      </c>
      <c r="D63" s="31" t="s">
        <v>202</v>
      </c>
      <c r="E63" s="32" t="s">
        <v>275</v>
      </c>
      <c r="F63" s="77" t="s">
        <v>25</v>
      </c>
      <c r="G63" s="38">
        <v>11.4</v>
      </c>
      <c r="H63" s="34">
        <v>11.4</v>
      </c>
      <c r="I63" s="58">
        <f t="shared" si="8"/>
        <v>14706</v>
      </c>
      <c r="J63" s="59">
        <f t="shared" si="9"/>
        <v>602.946</v>
      </c>
      <c r="K63" s="60">
        <v>0.8</v>
      </c>
      <c r="L63" s="59">
        <f t="shared" si="10"/>
        <v>482.3568</v>
      </c>
      <c r="M63" s="65">
        <f t="shared" si="11"/>
        <v>120.5892</v>
      </c>
      <c r="N63" s="62" t="s">
        <v>276</v>
      </c>
      <c r="O63" s="63" t="s">
        <v>27</v>
      </c>
      <c r="P63" s="83"/>
      <c r="Q63" s="83"/>
    </row>
    <row r="64" s="74" customFormat="1" ht="16" customHeight="1" spans="1:17">
      <c r="A64" s="28">
        <f t="shared" si="13"/>
        <v>58</v>
      </c>
      <c r="B64" s="29" t="s">
        <v>277</v>
      </c>
      <c r="C64" s="77" t="s">
        <v>22</v>
      </c>
      <c r="D64" s="31" t="s">
        <v>91</v>
      </c>
      <c r="E64" s="32" t="s">
        <v>278</v>
      </c>
      <c r="F64" s="77" t="s">
        <v>25</v>
      </c>
      <c r="G64" s="38">
        <v>41.29</v>
      </c>
      <c r="H64" s="34">
        <v>41.29</v>
      </c>
      <c r="I64" s="58">
        <f t="shared" si="8"/>
        <v>53264.1</v>
      </c>
      <c r="J64" s="59">
        <f t="shared" si="9"/>
        <v>2183.8281</v>
      </c>
      <c r="K64" s="60">
        <v>0.8</v>
      </c>
      <c r="L64" s="59">
        <f t="shared" si="10"/>
        <v>1747.06248</v>
      </c>
      <c r="M64" s="65">
        <f t="shared" si="11"/>
        <v>436.76562</v>
      </c>
      <c r="N64" s="62" t="s">
        <v>279</v>
      </c>
      <c r="O64" s="63" t="s">
        <v>27</v>
      </c>
      <c r="P64" s="83"/>
      <c r="Q64" s="83"/>
    </row>
    <row r="65" ht="16" customHeight="1" spans="1:17">
      <c r="A65" s="28">
        <f t="shared" si="13"/>
        <v>59</v>
      </c>
      <c r="B65" s="29" t="s">
        <v>280</v>
      </c>
      <c r="C65" s="77" t="s">
        <v>22</v>
      </c>
      <c r="D65" s="31" t="s">
        <v>259</v>
      </c>
      <c r="E65" s="32" t="s">
        <v>281</v>
      </c>
      <c r="F65" s="77" t="s">
        <v>25</v>
      </c>
      <c r="G65" s="38">
        <v>24.5</v>
      </c>
      <c r="H65" s="34">
        <v>24.5</v>
      </c>
      <c r="I65" s="58">
        <f t="shared" si="8"/>
        <v>31605</v>
      </c>
      <c r="J65" s="59">
        <f t="shared" si="9"/>
        <v>1295.805</v>
      </c>
      <c r="K65" s="60">
        <v>0.8</v>
      </c>
      <c r="L65" s="59">
        <f t="shared" si="10"/>
        <v>1036.644</v>
      </c>
      <c r="M65" s="65">
        <f t="shared" si="11"/>
        <v>259.161</v>
      </c>
      <c r="N65" s="62" t="s">
        <v>282</v>
      </c>
      <c r="O65" s="63" t="s">
        <v>27</v>
      </c>
      <c r="P65" s="64"/>
      <c r="Q65" s="64"/>
    </row>
    <row r="66" ht="16" customHeight="1" spans="1:17">
      <c r="A66" s="28">
        <f t="shared" si="13"/>
        <v>60</v>
      </c>
      <c r="B66" s="29" t="s">
        <v>283</v>
      </c>
      <c r="C66" s="77" t="s">
        <v>22</v>
      </c>
      <c r="D66" s="31" t="s">
        <v>284</v>
      </c>
      <c r="E66" s="32" t="s">
        <v>285</v>
      </c>
      <c r="F66" s="77" t="s">
        <v>25</v>
      </c>
      <c r="G66" s="38">
        <v>10</v>
      </c>
      <c r="H66" s="34">
        <v>10</v>
      </c>
      <c r="I66" s="58">
        <f t="shared" si="8"/>
        <v>12900</v>
      </c>
      <c r="J66" s="59">
        <f t="shared" si="9"/>
        <v>528.9</v>
      </c>
      <c r="K66" s="60">
        <v>0.8</v>
      </c>
      <c r="L66" s="59">
        <f t="shared" si="10"/>
        <v>423.12</v>
      </c>
      <c r="M66" s="65">
        <f t="shared" si="11"/>
        <v>105.78</v>
      </c>
      <c r="N66" s="62" t="s">
        <v>286</v>
      </c>
      <c r="O66" s="63" t="s">
        <v>27</v>
      </c>
      <c r="P66" s="64"/>
      <c r="Q66" s="64"/>
    </row>
    <row r="67" ht="16" customHeight="1" spans="1:17">
      <c r="A67" s="28">
        <f t="shared" si="13"/>
        <v>61</v>
      </c>
      <c r="B67" s="29" t="s">
        <v>287</v>
      </c>
      <c r="C67" s="77" t="s">
        <v>22</v>
      </c>
      <c r="D67" s="31" t="s">
        <v>57</v>
      </c>
      <c r="E67" s="32" t="s">
        <v>288</v>
      </c>
      <c r="F67" s="77" t="s">
        <v>25</v>
      </c>
      <c r="G67" s="38">
        <v>7.5</v>
      </c>
      <c r="H67" s="34">
        <v>7.5</v>
      </c>
      <c r="I67" s="58">
        <f t="shared" si="8"/>
        <v>9675</v>
      </c>
      <c r="J67" s="59">
        <f t="shared" si="9"/>
        <v>396.675</v>
      </c>
      <c r="K67" s="60">
        <v>0.8</v>
      </c>
      <c r="L67" s="59">
        <f t="shared" si="10"/>
        <v>317.34</v>
      </c>
      <c r="M67" s="65">
        <f t="shared" si="11"/>
        <v>79.335</v>
      </c>
      <c r="N67" s="62" t="s">
        <v>289</v>
      </c>
      <c r="O67" s="63" t="s">
        <v>27</v>
      </c>
      <c r="P67" s="64"/>
      <c r="Q67" s="64"/>
    </row>
    <row r="68" ht="16" customHeight="1" spans="1:17">
      <c r="A68" s="28">
        <f t="shared" ref="A68:A77" si="14">ROW()-6</f>
        <v>62</v>
      </c>
      <c r="B68" s="29" t="s">
        <v>290</v>
      </c>
      <c r="C68" s="77" t="s">
        <v>22</v>
      </c>
      <c r="D68" s="31" t="s">
        <v>130</v>
      </c>
      <c r="E68" s="32" t="s">
        <v>291</v>
      </c>
      <c r="F68" s="77" t="s">
        <v>25</v>
      </c>
      <c r="G68" s="38">
        <v>5</v>
      </c>
      <c r="H68" s="34">
        <v>5</v>
      </c>
      <c r="I68" s="58">
        <f t="shared" si="8"/>
        <v>6450</v>
      </c>
      <c r="J68" s="59">
        <f t="shared" si="9"/>
        <v>264.45</v>
      </c>
      <c r="K68" s="60">
        <v>0.8</v>
      </c>
      <c r="L68" s="59">
        <f t="shared" si="10"/>
        <v>211.56</v>
      </c>
      <c r="M68" s="65">
        <f t="shared" si="11"/>
        <v>52.89</v>
      </c>
      <c r="N68" s="62" t="s">
        <v>292</v>
      </c>
      <c r="O68" s="63" t="s">
        <v>27</v>
      </c>
      <c r="P68" s="64"/>
      <c r="Q68" s="64"/>
    </row>
    <row r="69" ht="16" customHeight="1" spans="1:17">
      <c r="A69" s="28">
        <f t="shared" si="14"/>
        <v>63</v>
      </c>
      <c r="B69" s="29" t="s">
        <v>293</v>
      </c>
      <c r="C69" s="77" t="s">
        <v>22</v>
      </c>
      <c r="D69" s="31" t="s">
        <v>130</v>
      </c>
      <c r="E69" s="32" t="s">
        <v>294</v>
      </c>
      <c r="F69" s="77" t="s">
        <v>25</v>
      </c>
      <c r="G69" s="38">
        <v>9.7</v>
      </c>
      <c r="H69" s="34">
        <v>9.7</v>
      </c>
      <c r="I69" s="58">
        <f t="shared" si="8"/>
        <v>12513</v>
      </c>
      <c r="J69" s="59">
        <f t="shared" si="9"/>
        <v>513.033</v>
      </c>
      <c r="K69" s="60">
        <v>0.8</v>
      </c>
      <c r="L69" s="59">
        <f t="shared" si="10"/>
        <v>410.4264</v>
      </c>
      <c r="M69" s="65">
        <f t="shared" si="11"/>
        <v>102.6066</v>
      </c>
      <c r="N69" s="62" t="s">
        <v>295</v>
      </c>
      <c r="O69" s="63" t="s">
        <v>27</v>
      </c>
      <c r="P69" s="64"/>
      <c r="Q69" s="64"/>
    </row>
    <row r="70" ht="16" customHeight="1" spans="1:17">
      <c r="A70" s="28">
        <f t="shared" si="14"/>
        <v>64</v>
      </c>
      <c r="B70" s="29" t="s">
        <v>296</v>
      </c>
      <c r="C70" s="77" t="s">
        <v>22</v>
      </c>
      <c r="D70" s="31" t="s">
        <v>297</v>
      </c>
      <c r="E70" s="32" t="s">
        <v>298</v>
      </c>
      <c r="F70" s="77" t="s">
        <v>25</v>
      </c>
      <c r="G70" s="38">
        <v>7.54</v>
      </c>
      <c r="H70" s="34">
        <v>7.54</v>
      </c>
      <c r="I70" s="58">
        <f t="shared" si="8"/>
        <v>9726.6</v>
      </c>
      <c r="J70" s="59">
        <f t="shared" si="9"/>
        <v>398.7906</v>
      </c>
      <c r="K70" s="60">
        <v>0.8</v>
      </c>
      <c r="L70" s="59">
        <f t="shared" si="10"/>
        <v>319.03248</v>
      </c>
      <c r="M70" s="65">
        <f t="shared" si="11"/>
        <v>79.75812</v>
      </c>
      <c r="N70" s="62" t="s">
        <v>299</v>
      </c>
      <c r="O70" s="63" t="s">
        <v>27</v>
      </c>
      <c r="P70" s="64"/>
      <c r="Q70" s="64"/>
    </row>
    <row r="71" ht="16" customHeight="1" spans="1:17">
      <c r="A71" s="28">
        <f t="shared" si="14"/>
        <v>65</v>
      </c>
      <c r="B71" s="84" t="s">
        <v>300</v>
      </c>
      <c r="C71" s="77" t="s">
        <v>22</v>
      </c>
      <c r="D71" s="31" t="s">
        <v>163</v>
      </c>
      <c r="E71" s="32" t="s">
        <v>298</v>
      </c>
      <c r="F71" s="77" t="s">
        <v>25</v>
      </c>
      <c r="G71" s="38">
        <v>30.22</v>
      </c>
      <c r="H71" s="34">
        <v>30.22</v>
      </c>
      <c r="I71" s="58">
        <f t="shared" si="8"/>
        <v>38983.8</v>
      </c>
      <c r="J71" s="59">
        <f t="shared" si="9"/>
        <v>1598.3358</v>
      </c>
      <c r="K71" s="60">
        <v>0.8</v>
      </c>
      <c r="L71" s="59">
        <f t="shared" si="10"/>
        <v>1278.66864</v>
      </c>
      <c r="M71" s="65">
        <f t="shared" si="11"/>
        <v>319.66716</v>
      </c>
      <c r="N71" s="62" t="s">
        <v>301</v>
      </c>
      <c r="O71" s="63" t="s">
        <v>27</v>
      </c>
      <c r="P71" s="64"/>
      <c r="Q71" s="64"/>
    </row>
    <row r="72" ht="16" customHeight="1" spans="1:17">
      <c r="A72" s="28">
        <f t="shared" si="14"/>
        <v>66</v>
      </c>
      <c r="B72" s="29" t="s">
        <v>302</v>
      </c>
      <c r="C72" s="77" t="s">
        <v>22</v>
      </c>
      <c r="D72" s="31" t="s">
        <v>303</v>
      </c>
      <c r="E72" s="32" t="s">
        <v>304</v>
      </c>
      <c r="F72" s="77" t="s">
        <v>25</v>
      </c>
      <c r="G72" s="38">
        <v>10</v>
      </c>
      <c r="H72" s="34">
        <v>10</v>
      </c>
      <c r="I72" s="58">
        <f t="shared" ref="I72:I103" si="15">G72*1290</f>
        <v>12900</v>
      </c>
      <c r="J72" s="59">
        <f t="shared" ref="J72:J103" si="16">G72*52.89</f>
        <v>528.9</v>
      </c>
      <c r="K72" s="60">
        <v>0.8</v>
      </c>
      <c r="L72" s="59">
        <f t="shared" ref="L72:L103" si="17">J72*K72</f>
        <v>423.12</v>
      </c>
      <c r="M72" s="65">
        <f t="shared" ref="M72:M103" si="18">G72*10.578</f>
        <v>105.78</v>
      </c>
      <c r="N72" s="62" t="s">
        <v>305</v>
      </c>
      <c r="O72" s="63" t="s">
        <v>27</v>
      </c>
      <c r="P72" s="64"/>
      <c r="Q72" s="64"/>
    </row>
    <row r="73" ht="16" customHeight="1" spans="1:17">
      <c r="A73" s="28">
        <f t="shared" si="14"/>
        <v>67</v>
      </c>
      <c r="B73" s="29" t="s">
        <v>306</v>
      </c>
      <c r="C73" s="77" t="s">
        <v>22</v>
      </c>
      <c r="D73" s="31" t="s">
        <v>307</v>
      </c>
      <c r="E73" s="32" t="s">
        <v>308</v>
      </c>
      <c r="F73" s="77" t="s">
        <v>25</v>
      </c>
      <c r="G73" s="38">
        <v>8.12</v>
      </c>
      <c r="H73" s="34">
        <v>8.12</v>
      </c>
      <c r="I73" s="58">
        <f t="shared" si="15"/>
        <v>10474.8</v>
      </c>
      <c r="J73" s="59">
        <f t="shared" si="16"/>
        <v>429.4668</v>
      </c>
      <c r="K73" s="60">
        <v>0.8</v>
      </c>
      <c r="L73" s="59">
        <f t="shared" si="17"/>
        <v>343.57344</v>
      </c>
      <c r="M73" s="65">
        <f t="shared" si="18"/>
        <v>85.89336</v>
      </c>
      <c r="N73" s="62" t="s">
        <v>309</v>
      </c>
      <c r="O73" s="63" t="s">
        <v>27</v>
      </c>
      <c r="P73" s="64"/>
      <c r="Q73" s="64"/>
    </row>
    <row r="74" ht="16" customHeight="1" spans="1:17">
      <c r="A74" s="28">
        <f t="shared" si="14"/>
        <v>68</v>
      </c>
      <c r="B74" s="29" t="s">
        <v>310</v>
      </c>
      <c r="C74" s="77" t="s">
        <v>22</v>
      </c>
      <c r="D74" s="31" t="s">
        <v>311</v>
      </c>
      <c r="E74" s="32" t="s">
        <v>312</v>
      </c>
      <c r="F74" s="77" t="s">
        <v>25</v>
      </c>
      <c r="G74" s="38">
        <v>5</v>
      </c>
      <c r="H74" s="34">
        <v>5</v>
      </c>
      <c r="I74" s="58">
        <f t="shared" si="15"/>
        <v>6450</v>
      </c>
      <c r="J74" s="59">
        <f t="shared" si="16"/>
        <v>264.45</v>
      </c>
      <c r="K74" s="60">
        <v>0.8</v>
      </c>
      <c r="L74" s="59">
        <f t="shared" si="17"/>
        <v>211.56</v>
      </c>
      <c r="M74" s="65">
        <f t="shared" si="18"/>
        <v>52.89</v>
      </c>
      <c r="N74" s="62" t="s">
        <v>313</v>
      </c>
      <c r="O74" s="63" t="s">
        <v>27</v>
      </c>
      <c r="P74" s="64"/>
      <c r="Q74" s="64"/>
    </row>
    <row r="75" ht="16" customHeight="1" spans="1:17">
      <c r="A75" s="28">
        <f t="shared" si="14"/>
        <v>69</v>
      </c>
      <c r="B75" s="29" t="s">
        <v>314</v>
      </c>
      <c r="C75" s="77" t="s">
        <v>22</v>
      </c>
      <c r="D75" s="31" t="s">
        <v>307</v>
      </c>
      <c r="E75" s="32" t="s">
        <v>312</v>
      </c>
      <c r="F75" s="77" t="s">
        <v>25</v>
      </c>
      <c r="G75" s="38">
        <v>2.5</v>
      </c>
      <c r="H75" s="34">
        <v>2.5</v>
      </c>
      <c r="I75" s="58">
        <f t="shared" si="15"/>
        <v>3225</v>
      </c>
      <c r="J75" s="59">
        <f t="shared" si="16"/>
        <v>132.225</v>
      </c>
      <c r="K75" s="60">
        <v>0.8</v>
      </c>
      <c r="L75" s="59">
        <f t="shared" si="17"/>
        <v>105.78</v>
      </c>
      <c r="M75" s="65">
        <f t="shared" si="18"/>
        <v>26.445</v>
      </c>
      <c r="N75" s="62" t="s">
        <v>315</v>
      </c>
      <c r="O75" s="63" t="s">
        <v>27</v>
      </c>
      <c r="P75" s="64"/>
      <c r="Q75" s="64"/>
    </row>
    <row r="76" ht="16" customHeight="1" spans="1:17">
      <c r="A76" s="28">
        <f t="shared" si="14"/>
        <v>70</v>
      </c>
      <c r="B76" s="29" t="s">
        <v>316</v>
      </c>
      <c r="C76" s="77" t="s">
        <v>22</v>
      </c>
      <c r="D76" s="31" t="s">
        <v>49</v>
      </c>
      <c r="E76" s="32" t="s">
        <v>317</v>
      </c>
      <c r="F76" s="77" t="s">
        <v>25</v>
      </c>
      <c r="G76" s="38">
        <v>18.8</v>
      </c>
      <c r="H76" s="34">
        <v>18.8</v>
      </c>
      <c r="I76" s="58">
        <f t="shared" si="15"/>
        <v>24252</v>
      </c>
      <c r="J76" s="59">
        <f t="shared" si="16"/>
        <v>994.332</v>
      </c>
      <c r="K76" s="60">
        <v>0.8</v>
      </c>
      <c r="L76" s="59">
        <f t="shared" si="17"/>
        <v>795.4656</v>
      </c>
      <c r="M76" s="65">
        <f t="shared" si="18"/>
        <v>198.8664</v>
      </c>
      <c r="N76" s="62" t="s">
        <v>318</v>
      </c>
      <c r="O76" s="63" t="s">
        <v>27</v>
      </c>
      <c r="P76" s="64"/>
      <c r="Q76" s="64"/>
    </row>
    <row r="77" ht="16" customHeight="1" spans="1:17">
      <c r="A77" s="28">
        <f t="shared" si="14"/>
        <v>71</v>
      </c>
      <c r="B77" s="29" t="s">
        <v>319</v>
      </c>
      <c r="C77" s="77" t="s">
        <v>22</v>
      </c>
      <c r="D77" s="31" t="s">
        <v>91</v>
      </c>
      <c r="E77" s="32" t="s">
        <v>320</v>
      </c>
      <c r="F77" s="77" t="s">
        <v>25</v>
      </c>
      <c r="G77" s="38">
        <v>10.83</v>
      </c>
      <c r="H77" s="34">
        <v>10.83</v>
      </c>
      <c r="I77" s="58">
        <f t="shared" si="15"/>
        <v>13970.7</v>
      </c>
      <c r="J77" s="59">
        <f t="shared" si="16"/>
        <v>572.7987</v>
      </c>
      <c r="K77" s="60">
        <v>0.8</v>
      </c>
      <c r="L77" s="59">
        <f t="shared" si="17"/>
        <v>458.23896</v>
      </c>
      <c r="M77" s="65">
        <f t="shared" si="18"/>
        <v>114.55974</v>
      </c>
      <c r="N77" s="62" t="s">
        <v>321</v>
      </c>
      <c r="O77" s="63" t="s">
        <v>27</v>
      </c>
      <c r="P77" s="64"/>
      <c r="Q77" s="64"/>
    </row>
    <row r="78" ht="16" customHeight="1" spans="1:17">
      <c r="A78" s="28">
        <f t="shared" ref="A78:A87" si="19">ROW()-6</f>
        <v>72</v>
      </c>
      <c r="B78" s="29" t="s">
        <v>322</v>
      </c>
      <c r="C78" s="77" t="s">
        <v>22</v>
      </c>
      <c r="D78" s="31" t="s">
        <v>307</v>
      </c>
      <c r="E78" s="32" t="s">
        <v>323</v>
      </c>
      <c r="F78" s="77" t="s">
        <v>25</v>
      </c>
      <c r="G78" s="38">
        <v>5</v>
      </c>
      <c r="H78" s="34">
        <v>5</v>
      </c>
      <c r="I78" s="58">
        <f t="shared" si="15"/>
        <v>6450</v>
      </c>
      <c r="J78" s="59">
        <f t="shared" si="16"/>
        <v>264.45</v>
      </c>
      <c r="K78" s="60">
        <v>0.8</v>
      </c>
      <c r="L78" s="59">
        <f t="shared" si="17"/>
        <v>211.56</v>
      </c>
      <c r="M78" s="65">
        <f t="shared" si="18"/>
        <v>52.89</v>
      </c>
      <c r="N78" s="62" t="s">
        <v>324</v>
      </c>
      <c r="O78" s="63" t="s">
        <v>27</v>
      </c>
      <c r="P78" s="64"/>
      <c r="Q78" s="64"/>
    </row>
    <row r="79" ht="16" customHeight="1" spans="1:17">
      <c r="A79" s="28">
        <f t="shared" si="19"/>
        <v>73</v>
      </c>
      <c r="B79" s="29" t="s">
        <v>325</v>
      </c>
      <c r="C79" s="77" t="s">
        <v>22</v>
      </c>
      <c r="D79" s="31" t="s">
        <v>111</v>
      </c>
      <c r="E79" s="32" t="s">
        <v>323</v>
      </c>
      <c r="F79" s="77" t="s">
        <v>25</v>
      </c>
      <c r="G79" s="38">
        <v>5</v>
      </c>
      <c r="H79" s="34">
        <v>5</v>
      </c>
      <c r="I79" s="58">
        <f t="shared" si="15"/>
        <v>6450</v>
      </c>
      <c r="J79" s="59">
        <f t="shared" si="16"/>
        <v>264.45</v>
      </c>
      <c r="K79" s="60">
        <v>0.8</v>
      </c>
      <c r="L79" s="59">
        <f t="shared" si="17"/>
        <v>211.56</v>
      </c>
      <c r="M79" s="65">
        <f t="shared" si="18"/>
        <v>52.89</v>
      </c>
      <c r="N79" s="62" t="s">
        <v>326</v>
      </c>
      <c r="O79" s="63" t="s">
        <v>27</v>
      </c>
      <c r="P79" s="64"/>
      <c r="Q79" s="64"/>
    </row>
    <row r="80" ht="16" customHeight="1" spans="1:17">
      <c r="A80" s="28">
        <f t="shared" si="19"/>
        <v>74</v>
      </c>
      <c r="B80" s="29" t="s">
        <v>330</v>
      </c>
      <c r="C80" s="77" t="s">
        <v>22</v>
      </c>
      <c r="D80" s="31" t="s">
        <v>41</v>
      </c>
      <c r="E80" s="32" t="s">
        <v>328</v>
      </c>
      <c r="F80" s="77" t="s">
        <v>25</v>
      </c>
      <c r="G80" s="38">
        <v>43.45</v>
      </c>
      <c r="H80" s="34">
        <v>43.45</v>
      </c>
      <c r="I80" s="58">
        <f t="shared" si="15"/>
        <v>56050.5</v>
      </c>
      <c r="J80" s="59">
        <f t="shared" si="16"/>
        <v>2298.0705</v>
      </c>
      <c r="K80" s="60">
        <v>0.8</v>
      </c>
      <c r="L80" s="59">
        <f t="shared" si="17"/>
        <v>1838.4564</v>
      </c>
      <c r="M80" s="65">
        <f t="shared" si="18"/>
        <v>459.6141</v>
      </c>
      <c r="N80" s="62" t="s">
        <v>331</v>
      </c>
      <c r="O80" s="63" t="s">
        <v>27</v>
      </c>
      <c r="P80" s="64"/>
      <c r="Q80" s="64"/>
    </row>
    <row r="81" ht="16" customHeight="1" spans="1:17">
      <c r="A81" s="28">
        <f t="shared" si="19"/>
        <v>75</v>
      </c>
      <c r="B81" s="29" t="s">
        <v>336</v>
      </c>
      <c r="C81" s="77" t="s">
        <v>22</v>
      </c>
      <c r="D81" s="31" t="s">
        <v>57</v>
      </c>
      <c r="E81" s="32" t="s">
        <v>337</v>
      </c>
      <c r="F81" s="77" t="s">
        <v>25</v>
      </c>
      <c r="G81" s="38">
        <v>74.6</v>
      </c>
      <c r="H81" s="34">
        <v>74.6</v>
      </c>
      <c r="I81" s="58">
        <f t="shared" si="15"/>
        <v>96234</v>
      </c>
      <c r="J81" s="59">
        <f t="shared" si="16"/>
        <v>3945.594</v>
      </c>
      <c r="K81" s="60">
        <v>0.8</v>
      </c>
      <c r="L81" s="59">
        <f t="shared" si="17"/>
        <v>3156.4752</v>
      </c>
      <c r="M81" s="65">
        <f t="shared" si="18"/>
        <v>789.1188</v>
      </c>
      <c r="N81" s="62" t="s">
        <v>338</v>
      </c>
      <c r="O81" s="63" t="s">
        <v>27</v>
      </c>
      <c r="P81" s="64"/>
      <c r="Q81" s="64"/>
    </row>
    <row r="82" ht="16" customHeight="1" spans="1:17">
      <c r="A82" s="28">
        <f t="shared" si="19"/>
        <v>76</v>
      </c>
      <c r="B82" s="29" t="s">
        <v>339</v>
      </c>
      <c r="C82" s="77" t="s">
        <v>22</v>
      </c>
      <c r="D82" s="31" t="s">
        <v>340</v>
      </c>
      <c r="E82" s="32" t="s">
        <v>341</v>
      </c>
      <c r="F82" s="77" t="s">
        <v>25</v>
      </c>
      <c r="G82" s="38">
        <v>12.22</v>
      </c>
      <c r="H82" s="34">
        <v>12.22</v>
      </c>
      <c r="I82" s="58">
        <f t="shared" si="15"/>
        <v>15763.8</v>
      </c>
      <c r="J82" s="59">
        <f t="shared" si="16"/>
        <v>646.3158</v>
      </c>
      <c r="K82" s="60">
        <v>0.8</v>
      </c>
      <c r="L82" s="59">
        <f t="shared" si="17"/>
        <v>517.05264</v>
      </c>
      <c r="M82" s="65">
        <f t="shared" si="18"/>
        <v>129.26316</v>
      </c>
      <c r="N82" s="62" t="s">
        <v>342</v>
      </c>
      <c r="O82" s="63" t="s">
        <v>27</v>
      </c>
      <c r="P82" s="64"/>
      <c r="Q82" s="64"/>
    </row>
    <row r="83" ht="16" customHeight="1" spans="1:17">
      <c r="A83" s="28">
        <f t="shared" si="19"/>
        <v>77</v>
      </c>
      <c r="B83" s="29" t="s">
        <v>343</v>
      </c>
      <c r="C83" s="77" t="s">
        <v>22</v>
      </c>
      <c r="D83" s="31" t="s">
        <v>297</v>
      </c>
      <c r="E83" s="32" t="s">
        <v>167</v>
      </c>
      <c r="F83" s="77" t="s">
        <v>25</v>
      </c>
      <c r="G83" s="38">
        <v>2.2</v>
      </c>
      <c r="H83" s="34">
        <v>2.2</v>
      </c>
      <c r="I83" s="58">
        <f t="shared" si="15"/>
        <v>2838</v>
      </c>
      <c r="J83" s="59">
        <f t="shared" si="16"/>
        <v>116.358</v>
      </c>
      <c r="K83" s="60">
        <v>0.8</v>
      </c>
      <c r="L83" s="59">
        <f t="shared" si="17"/>
        <v>93.0864</v>
      </c>
      <c r="M83" s="65">
        <f t="shared" si="18"/>
        <v>23.2716</v>
      </c>
      <c r="N83" s="62" t="s">
        <v>344</v>
      </c>
      <c r="O83" s="63" t="s">
        <v>27</v>
      </c>
      <c r="P83" s="64"/>
      <c r="Q83" s="64"/>
    </row>
    <row r="84" ht="16" customHeight="1" spans="1:17">
      <c r="A84" s="28">
        <f t="shared" si="19"/>
        <v>78</v>
      </c>
      <c r="B84" s="29" t="s">
        <v>345</v>
      </c>
      <c r="C84" s="77" t="s">
        <v>22</v>
      </c>
      <c r="D84" s="31" t="s">
        <v>340</v>
      </c>
      <c r="E84" s="32" t="s">
        <v>346</v>
      </c>
      <c r="F84" s="77" t="s">
        <v>25</v>
      </c>
      <c r="G84" s="38">
        <v>7.5</v>
      </c>
      <c r="H84" s="34">
        <v>7.5</v>
      </c>
      <c r="I84" s="58">
        <f t="shared" si="15"/>
        <v>9675</v>
      </c>
      <c r="J84" s="59">
        <f t="shared" si="16"/>
        <v>396.675</v>
      </c>
      <c r="K84" s="60">
        <v>0.8</v>
      </c>
      <c r="L84" s="59">
        <f t="shared" si="17"/>
        <v>317.34</v>
      </c>
      <c r="M84" s="65">
        <f t="shared" si="18"/>
        <v>79.335</v>
      </c>
      <c r="N84" s="62" t="s">
        <v>347</v>
      </c>
      <c r="O84" s="63" t="s">
        <v>27</v>
      </c>
      <c r="P84" s="64"/>
      <c r="Q84" s="64"/>
    </row>
    <row r="85" ht="16" customHeight="1" spans="1:17">
      <c r="A85" s="28">
        <f t="shared" si="19"/>
        <v>79</v>
      </c>
      <c r="B85" s="29" t="s">
        <v>348</v>
      </c>
      <c r="C85" s="77" t="s">
        <v>22</v>
      </c>
      <c r="D85" s="31" t="s">
        <v>53</v>
      </c>
      <c r="E85" s="32" t="s">
        <v>349</v>
      </c>
      <c r="F85" s="77" t="s">
        <v>25</v>
      </c>
      <c r="G85" s="38">
        <v>10</v>
      </c>
      <c r="H85" s="34">
        <v>10</v>
      </c>
      <c r="I85" s="58">
        <f t="shared" si="15"/>
        <v>12900</v>
      </c>
      <c r="J85" s="59">
        <f t="shared" si="16"/>
        <v>528.9</v>
      </c>
      <c r="K85" s="60">
        <v>0.8</v>
      </c>
      <c r="L85" s="59">
        <f t="shared" si="17"/>
        <v>423.12</v>
      </c>
      <c r="M85" s="65">
        <f t="shared" si="18"/>
        <v>105.78</v>
      </c>
      <c r="N85" s="62" t="s">
        <v>350</v>
      </c>
      <c r="O85" s="63" t="s">
        <v>27</v>
      </c>
      <c r="P85" s="64"/>
      <c r="Q85" s="64"/>
    </row>
    <row r="86" ht="16" customHeight="1" spans="1:17">
      <c r="A86" s="28">
        <f t="shared" si="19"/>
        <v>80</v>
      </c>
      <c r="B86" s="29" t="s">
        <v>351</v>
      </c>
      <c r="C86" s="77" t="s">
        <v>22</v>
      </c>
      <c r="D86" s="31" t="s">
        <v>352</v>
      </c>
      <c r="E86" s="32" t="s">
        <v>221</v>
      </c>
      <c r="F86" s="77" t="s">
        <v>25</v>
      </c>
      <c r="G86" s="38">
        <v>10</v>
      </c>
      <c r="H86" s="34">
        <v>10</v>
      </c>
      <c r="I86" s="58">
        <f t="shared" si="15"/>
        <v>12900</v>
      </c>
      <c r="J86" s="59">
        <f t="shared" si="16"/>
        <v>528.9</v>
      </c>
      <c r="K86" s="60">
        <v>0.8</v>
      </c>
      <c r="L86" s="59">
        <f t="shared" si="17"/>
        <v>423.12</v>
      </c>
      <c r="M86" s="65">
        <f t="shared" si="18"/>
        <v>105.78</v>
      </c>
      <c r="N86" s="62" t="s">
        <v>353</v>
      </c>
      <c r="O86" s="63" t="s">
        <v>27</v>
      </c>
      <c r="P86" s="64"/>
      <c r="Q86" s="64"/>
    </row>
    <row r="87" ht="16" customHeight="1" spans="1:17">
      <c r="A87" s="28">
        <f t="shared" si="19"/>
        <v>81</v>
      </c>
      <c r="B87" s="29" t="s">
        <v>354</v>
      </c>
      <c r="C87" s="77" t="s">
        <v>22</v>
      </c>
      <c r="D87" s="31" t="s">
        <v>242</v>
      </c>
      <c r="E87" s="32" t="s">
        <v>355</v>
      </c>
      <c r="F87" s="77" t="s">
        <v>25</v>
      </c>
      <c r="G87" s="38">
        <v>10</v>
      </c>
      <c r="H87" s="34">
        <v>10</v>
      </c>
      <c r="I87" s="58">
        <f t="shared" si="15"/>
        <v>12900</v>
      </c>
      <c r="J87" s="59">
        <f t="shared" si="16"/>
        <v>528.9</v>
      </c>
      <c r="K87" s="60">
        <v>0.8</v>
      </c>
      <c r="L87" s="59">
        <f t="shared" si="17"/>
        <v>423.12</v>
      </c>
      <c r="M87" s="65">
        <f t="shared" si="18"/>
        <v>105.78</v>
      </c>
      <c r="N87" s="62" t="s">
        <v>356</v>
      </c>
      <c r="O87" s="63" t="s">
        <v>27</v>
      </c>
      <c r="P87" s="64"/>
      <c r="Q87" s="64"/>
    </row>
    <row r="88" ht="16" customHeight="1" spans="1:17">
      <c r="A88" s="28">
        <f t="shared" ref="A88:A97" si="20">ROW()-6</f>
        <v>82</v>
      </c>
      <c r="B88" s="29" t="s">
        <v>357</v>
      </c>
      <c r="C88" s="77" t="s">
        <v>22</v>
      </c>
      <c r="D88" s="31" t="s">
        <v>71</v>
      </c>
      <c r="E88" s="32" t="s">
        <v>355</v>
      </c>
      <c r="F88" s="77" t="s">
        <v>25</v>
      </c>
      <c r="G88" s="38">
        <v>5</v>
      </c>
      <c r="H88" s="34">
        <v>5</v>
      </c>
      <c r="I88" s="58">
        <f t="shared" si="15"/>
        <v>6450</v>
      </c>
      <c r="J88" s="59">
        <f t="shared" si="16"/>
        <v>264.45</v>
      </c>
      <c r="K88" s="60">
        <v>0.8</v>
      </c>
      <c r="L88" s="59">
        <f t="shared" si="17"/>
        <v>211.56</v>
      </c>
      <c r="M88" s="65">
        <f t="shared" si="18"/>
        <v>52.89</v>
      </c>
      <c r="N88" s="62" t="s">
        <v>358</v>
      </c>
      <c r="O88" s="63" t="s">
        <v>27</v>
      </c>
      <c r="P88" s="64"/>
      <c r="Q88" s="64"/>
    </row>
    <row r="89" ht="16" customHeight="1" spans="1:17">
      <c r="A89" s="28">
        <f t="shared" si="20"/>
        <v>83</v>
      </c>
      <c r="B89" s="29" t="s">
        <v>359</v>
      </c>
      <c r="C89" s="77" t="s">
        <v>22</v>
      </c>
      <c r="D89" s="31" t="s">
        <v>111</v>
      </c>
      <c r="E89" s="32" t="s">
        <v>360</v>
      </c>
      <c r="F89" s="77" t="s">
        <v>25</v>
      </c>
      <c r="G89" s="38">
        <v>10</v>
      </c>
      <c r="H89" s="34">
        <v>10</v>
      </c>
      <c r="I89" s="58">
        <f t="shared" si="15"/>
        <v>12900</v>
      </c>
      <c r="J89" s="59">
        <f t="shared" si="16"/>
        <v>528.9</v>
      </c>
      <c r="K89" s="60">
        <v>0.8</v>
      </c>
      <c r="L89" s="59">
        <f t="shared" si="17"/>
        <v>423.12</v>
      </c>
      <c r="M89" s="65">
        <f t="shared" si="18"/>
        <v>105.78</v>
      </c>
      <c r="N89" s="62" t="s">
        <v>361</v>
      </c>
      <c r="O89" s="63" t="s">
        <v>27</v>
      </c>
      <c r="P89" s="64"/>
      <c r="Q89" s="64"/>
    </row>
    <row r="90" ht="16" customHeight="1" spans="1:17">
      <c r="A90" s="28">
        <f t="shared" si="20"/>
        <v>84</v>
      </c>
      <c r="B90" s="29" t="s">
        <v>362</v>
      </c>
      <c r="C90" s="77" t="s">
        <v>22</v>
      </c>
      <c r="D90" s="31" t="s">
        <v>363</v>
      </c>
      <c r="E90" s="32" t="s">
        <v>364</v>
      </c>
      <c r="F90" s="77" t="s">
        <v>25</v>
      </c>
      <c r="G90" s="38">
        <v>13.4</v>
      </c>
      <c r="H90" s="34">
        <v>13.4</v>
      </c>
      <c r="I90" s="58">
        <f t="shared" si="15"/>
        <v>17286</v>
      </c>
      <c r="J90" s="59">
        <f t="shared" si="16"/>
        <v>708.726</v>
      </c>
      <c r="K90" s="60">
        <v>0.8</v>
      </c>
      <c r="L90" s="59">
        <f t="shared" si="17"/>
        <v>566.9808</v>
      </c>
      <c r="M90" s="65">
        <f t="shared" si="18"/>
        <v>141.7452</v>
      </c>
      <c r="N90" s="62" t="s">
        <v>365</v>
      </c>
      <c r="O90" s="63" t="s">
        <v>27</v>
      </c>
      <c r="P90" s="64"/>
      <c r="Q90" s="64"/>
    </row>
    <row r="91" ht="16" customHeight="1" spans="1:17">
      <c r="A91" s="28">
        <f t="shared" si="20"/>
        <v>85</v>
      </c>
      <c r="B91" s="29" t="s">
        <v>366</v>
      </c>
      <c r="C91" s="77" t="s">
        <v>22</v>
      </c>
      <c r="D91" s="31" t="s">
        <v>163</v>
      </c>
      <c r="E91" s="32" t="s">
        <v>221</v>
      </c>
      <c r="F91" s="77" t="s">
        <v>25</v>
      </c>
      <c r="G91" s="38">
        <v>6.75</v>
      </c>
      <c r="H91" s="34">
        <v>6.75</v>
      </c>
      <c r="I91" s="58">
        <f t="shared" si="15"/>
        <v>8707.5</v>
      </c>
      <c r="J91" s="59">
        <f t="shared" si="16"/>
        <v>357.0075</v>
      </c>
      <c r="K91" s="60">
        <v>0.8</v>
      </c>
      <c r="L91" s="59">
        <f t="shared" si="17"/>
        <v>285.606</v>
      </c>
      <c r="M91" s="65">
        <f t="shared" si="18"/>
        <v>71.4015</v>
      </c>
      <c r="N91" s="62" t="s">
        <v>367</v>
      </c>
      <c r="O91" s="63" t="s">
        <v>27</v>
      </c>
      <c r="P91" s="64"/>
      <c r="Q91" s="64"/>
    </row>
    <row r="92" ht="16" customHeight="1" spans="1:17">
      <c r="A92" s="28">
        <f t="shared" si="20"/>
        <v>86</v>
      </c>
      <c r="B92" s="29" t="s">
        <v>371</v>
      </c>
      <c r="C92" s="77" t="s">
        <v>22</v>
      </c>
      <c r="D92" s="31" t="s">
        <v>372</v>
      </c>
      <c r="E92" s="32" t="s">
        <v>373</v>
      </c>
      <c r="F92" s="77" t="s">
        <v>25</v>
      </c>
      <c r="G92" s="38">
        <v>7.5</v>
      </c>
      <c r="H92" s="34">
        <v>7.5</v>
      </c>
      <c r="I92" s="58">
        <f t="shared" si="15"/>
        <v>9675</v>
      </c>
      <c r="J92" s="59">
        <f t="shared" si="16"/>
        <v>396.675</v>
      </c>
      <c r="K92" s="60">
        <v>0.8</v>
      </c>
      <c r="L92" s="59">
        <f t="shared" si="17"/>
        <v>317.34</v>
      </c>
      <c r="M92" s="65">
        <f t="shared" si="18"/>
        <v>79.335</v>
      </c>
      <c r="N92" s="62" t="s">
        <v>374</v>
      </c>
      <c r="O92" s="63" t="s">
        <v>27</v>
      </c>
      <c r="P92" s="64"/>
      <c r="Q92" s="64"/>
    </row>
    <row r="93" ht="16" customHeight="1" spans="1:17">
      <c r="A93" s="28">
        <f t="shared" si="20"/>
        <v>87</v>
      </c>
      <c r="B93" s="29" t="s">
        <v>375</v>
      </c>
      <c r="C93" s="77" t="s">
        <v>22</v>
      </c>
      <c r="D93" s="31" t="s">
        <v>71</v>
      </c>
      <c r="E93" s="32" t="s">
        <v>376</v>
      </c>
      <c r="F93" s="77" t="s">
        <v>25</v>
      </c>
      <c r="G93" s="38">
        <v>37.5</v>
      </c>
      <c r="H93" s="34">
        <v>37.5</v>
      </c>
      <c r="I93" s="58">
        <f t="shared" si="15"/>
        <v>48375</v>
      </c>
      <c r="J93" s="59">
        <f t="shared" si="16"/>
        <v>1983.375</v>
      </c>
      <c r="K93" s="60">
        <v>0.8</v>
      </c>
      <c r="L93" s="59">
        <f t="shared" si="17"/>
        <v>1586.7</v>
      </c>
      <c r="M93" s="65">
        <f t="shared" si="18"/>
        <v>396.675</v>
      </c>
      <c r="N93" s="62" t="s">
        <v>377</v>
      </c>
      <c r="O93" s="63" t="s">
        <v>27</v>
      </c>
      <c r="P93" s="64"/>
      <c r="Q93" s="64"/>
    </row>
    <row r="94" ht="16" customHeight="1" spans="1:17">
      <c r="A94" s="28">
        <f t="shared" si="20"/>
        <v>88</v>
      </c>
      <c r="B94" s="29" t="s">
        <v>378</v>
      </c>
      <c r="C94" s="77" t="s">
        <v>22</v>
      </c>
      <c r="D94" s="31" t="s">
        <v>303</v>
      </c>
      <c r="E94" s="32" t="s">
        <v>379</v>
      </c>
      <c r="F94" s="77" t="s">
        <v>25</v>
      </c>
      <c r="G94" s="38">
        <v>5.2</v>
      </c>
      <c r="H94" s="34">
        <v>5.2</v>
      </c>
      <c r="I94" s="58">
        <f t="shared" si="15"/>
        <v>6708</v>
      </c>
      <c r="J94" s="59">
        <f t="shared" si="16"/>
        <v>275.028</v>
      </c>
      <c r="K94" s="60">
        <v>0.8</v>
      </c>
      <c r="L94" s="59">
        <f t="shared" si="17"/>
        <v>220.0224</v>
      </c>
      <c r="M94" s="65">
        <f t="shared" si="18"/>
        <v>55.0056</v>
      </c>
      <c r="N94" s="62" t="s">
        <v>380</v>
      </c>
      <c r="O94" s="63" t="s">
        <v>27</v>
      </c>
      <c r="P94" s="64"/>
      <c r="Q94" s="64"/>
    </row>
    <row r="95" ht="16" customHeight="1" spans="1:17">
      <c r="A95" s="28">
        <f t="shared" si="20"/>
        <v>89</v>
      </c>
      <c r="B95" s="29" t="s">
        <v>381</v>
      </c>
      <c r="C95" s="77" t="s">
        <v>22</v>
      </c>
      <c r="D95" s="31" t="s">
        <v>382</v>
      </c>
      <c r="E95" s="32" t="s">
        <v>383</v>
      </c>
      <c r="F95" s="77" t="s">
        <v>25</v>
      </c>
      <c r="G95" s="38">
        <v>7.19</v>
      </c>
      <c r="H95" s="34">
        <v>7.19</v>
      </c>
      <c r="I95" s="58">
        <f t="shared" si="15"/>
        <v>9275.1</v>
      </c>
      <c r="J95" s="59">
        <f t="shared" si="16"/>
        <v>380.2791</v>
      </c>
      <c r="K95" s="60">
        <v>0.8</v>
      </c>
      <c r="L95" s="59">
        <f t="shared" si="17"/>
        <v>304.22328</v>
      </c>
      <c r="M95" s="65">
        <f t="shared" si="18"/>
        <v>76.05582</v>
      </c>
      <c r="N95" s="62" t="s">
        <v>384</v>
      </c>
      <c r="O95" s="63" t="s">
        <v>27</v>
      </c>
      <c r="P95" s="64"/>
      <c r="Q95" s="64"/>
    </row>
    <row r="96" ht="16" customHeight="1" spans="1:17">
      <c r="A96" s="28">
        <f t="shared" si="20"/>
        <v>90</v>
      </c>
      <c r="B96" s="29" t="s">
        <v>385</v>
      </c>
      <c r="C96" s="77" t="s">
        <v>22</v>
      </c>
      <c r="D96" s="31" t="s">
        <v>382</v>
      </c>
      <c r="E96" s="32" t="s">
        <v>386</v>
      </c>
      <c r="F96" s="77" t="s">
        <v>25</v>
      </c>
      <c r="G96" s="38">
        <v>4.3</v>
      </c>
      <c r="H96" s="34">
        <v>4.3</v>
      </c>
      <c r="I96" s="58">
        <f t="shared" si="15"/>
        <v>5547</v>
      </c>
      <c r="J96" s="59">
        <f t="shared" si="16"/>
        <v>227.427</v>
      </c>
      <c r="K96" s="60">
        <v>0.8</v>
      </c>
      <c r="L96" s="59">
        <f t="shared" si="17"/>
        <v>181.9416</v>
      </c>
      <c r="M96" s="65">
        <f t="shared" si="18"/>
        <v>45.4854</v>
      </c>
      <c r="N96" s="62" t="s">
        <v>387</v>
      </c>
      <c r="O96" s="63" t="s">
        <v>27</v>
      </c>
      <c r="P96" s="64"/>
      <c r="Q96" s="64"/>
    </row>
    <row r="97" ht="16" customHeight="1" spans="1:17">
      <c r="A97" s="28">
        <f t="shared" si="20"/>
        <v>91</v>
      </c>
      <c r="B97" s="29" t="s">
        <v>388</v>
      </c>
      <c r="C97" s="77" t="s">
        <v>22</v>
      </c>
      <c r="D97" s="31" t="s">
        <v>49</v>
      </c>
      <c r="E97" s="32" t="s">
        <v>389</v>
      </c>
      <c r="F97" s="77" t="s">
        <v>25</v>
      </c>
      <c r="G97" s="38">
        <v>17.8</v>
      </c>
      <c r="H97" s="34">
        <v>17.8</v>
      </c>
      <c r="I97" s="58">
        <f t="shared" si="15"/>
        <v>22962</v>
      </c>
      <c r="J97" s="59">
        <f t="shared" si="16"/>
        <v>941.442</v>
      </c>
      <c r="K97" s="60">
        <v>0.8</v>
      </c>
      <c r="L97" s="59">
        <f t="shared" si="17"/>
        <v>753.1536</v>
      </c>
      <c r="M97" s="65">
        <f t="shared" si="18"/>
        <v>188.2884</v>
      </c>
      <c r="N97" s="62" t="s">
        <v>390</v>
      </c>
      <c r="O97" s="63" t="s">
        <v>27</v>
      </c>
      <c r="P97" s="64"/>
      <c r="Q97" s="64"/>
    </row>
    <row r="98" ht="16" customHeight="1" spans="1:17">
      <c r="A98" s="28">
        <f t="shared" ref="A98:A107" si="21">ROW()-6</f>
        <v>92</v>
      </c>
      <c r="B98" s="29" t="s">
        <v>391</v>
      </c>
      <c r="C98" s="77" t="s">
        <v>22</v>
      </c>
      <c r="D98" s="31" t="s">
        <v>307</v>
      </c>
      <c r="E98" s="32" t="s">
        <v>392</v>
      </c>
      <c r="F98" s="77" t="s">
        <v>25</v>
      </c>
      <c r="G98" s="38">
        <v>13</v>
      </c>
      <c r="H98" s="34">
        <v>13</v>
      </c>
      <c r="I98" s="58">
        <f t="shared" si="15"/>
        <v>16770</v>
      </c>
      <c r="J98" s="59">
        <f t="shared" si="16"/>
        <v>687.57</v>
      </c>
      <c r="K98" s="60">
        <v>0.8</v>
      </c>
      <c r="L98" s="59">
        <f t="shared" si="17"/>
        <v>550.056</v>
      </c>
      <c r="M98" s="65">
        <f t="shared" si="18"/>
        <v>137.514</v>
      </c>
      <c r="N98" s="62" t="s">
        <v>393</v>
      </c>
      <c r="O98" s="63" t="s">
        <v>27</v>
      </c>
      <c r="P98" s="64"/>
      <c r="Q98" s="64"/>
    </row>
    <row r="99" ht="16" customHeight="1" spans="1:17">
      <c r="A99" s="28">
        <f t="shared" si="21"/>
        <v>93</v>
      </c>
      <c r="B99" s="29" t="s">
        <v>394</v>
      </c>
      <c r="C99" s="77" t="s">
        <v>22</v>
      </c>
      <c r="D99" s="31" t="s">
        <v>111</v>
      </c>
      <c r="E99" s="32" t="s">
        <v>395</v>
      </c>
      <c r="F99" s="77" t="s">
        <v>25</v>
      </c>
      <c r="G99" s="38">
        <v>1.8</v>
      </c>
      <c r="H99" s="34">
        <v>1.8</v>
      </c>
      <c r="I99" s="58">
        <f t="shared" si="15"/>
        <v>2322</v>
      </c>
      <c r="J99" s="59">
        <f t="shared" si="16"/>
        <v>95.202</v>
      </c>
      <c r="K99" s="60">
        <v>0.8</v>
      </c>
      <c r="L99" s="59">
        <f t="shared" si="17"/>
        <v>76.1616</v>
      </c>
      <c r="M99" s="65">
        <f t="shared" si="18"/>
        <v>19.0404</v>
      </c>
      <c r="N99" s="62" t="s">
        <v>396</v>
      </c>
      <c r="O99" s="63" t="s">
        <v>27</v>
      </c>
      <c r="P99" s="64"/>
      <c r="Q99" s="64"/>
    </row>
    <row r="100" ht="16" customHeight="1" spans="1:17">
      <c r="A100" s="28">
        <f t="shared" si="21"/>
        <v>94</v>
      </c>
      <c r="B100" s="29" t="s">
        <v>397</v>
      </c>
      <c r="C100" s="77" t="s">
        <v>22</v>
      </c>
      <c r="D100" s="31" t="s">
        <v>382</v>
      </c>
      <c r="E100" s="32" t="s">
        <v>398</v>
      </c>
      <c r="F100" s="77" t="s">
        <v>25</v>
      </c>
      <c r="G100" s="38">
        <v>4.4</v>
      </c>
      <c r="H100" s="34">
        <v>4.4</v>
      </c>
      <c r="I100" s="58">
        <f t="shared" si="15"/>
        <v>5676</v>
      </c>
      <c r="J100" s="59">
        <f t="shared" si="16"/>
        <v>232.716</v>
      </c>
      <c r="K100" s="60">
        <v>0.8</v>
      </c>
      <c r="L100" s="59">
        <f t="shared" si="17"/>
        <v>186.1728</v>
      </c>
      <c r="M100" s="65">
        <f t="shared" si="18"/>
        <v>46.5432</v>
      </c>
      <c r="N100" s="62" t="s">
        <v>399</v>
      </c>
      <c r="O100" s="63" t="s">
        <v>27</v>
      </c>
      <c r="P100" s="64"/>
      <c r="Q100" s="64"/>
    </row>
    <row r="101" ht="16" customHeight="1" spans="1:17">
      <c r="A101" s="28">
        <f t="shared" si="21"/>
        <v>95</v>
      </c>
      <c r="B101" s="29" t="s">
        <v>400</v>
      </c>
      <c r="C101" s="77" t="s">
        <v>22</v>
      </c>
      <c r="D101" s="31" t="s">
        <v>401</v>
      </c>
      <c r="E101" s="32" t="s">
        <v>402</v>
      </c>
      <c r="F101" s="77" t="s">
        <v>25</v>
      </c>
      <c r="G101" s="38">
        <v>7.8</v>
      </c>
      <c r="H101" s="34">
        <v>7.8</v>
      </c>
      <c r="I101" s="58">
        <f t="shared" si="15"/>
        <v>10062</v>
      </c>
      <c r="J101" s="59">
        <f t="shared" si="16"/>
        <v>412.542</v>
      </c>
      <c r="K101" s="60">
        <v>0.8</v>
      </c>
      <c r="L101" s="59">
        <f t="shared" si="17"/>
        <v>330.0336</v>
      </c>
      <c r="M101" s="65">
        <f t="shared" si="18"/>
        <v>82.5084</v>
      </c>
      <c r="N101" s="62" t="s">
        <v>403</v>
      </c>
      <c r="O101" s="63" t="s">
        <v>27</v>
      </c>
      <c r="P101" s="64"/>
      <c r="Q101" s="64"/>
    </row>
    <row r="102" ht="16" customHeight="1" spans="1:17">
      <c r="A102" s="28">
        <f t="shared" si="21"/>
        <v>96</v>
      </c>
      <c r="B102" s="29" t="s">
        <v>404</v>
      </c>
      <c r="C102" s="77" t="s">
        <v>22</v>
      </c>
      <c r="D102" s="31" t="s">
        <v>111</v>
      </c>
      <c r="E102" s="32" t="s">
        <v>405</v>
      </c>
      <c r="F102" s="77" t="s">
        <v>25</v>
      </c>
      <c r="G102" s="38">
        <v>3.5</v>
      </c>
      <c r="H102" s="34">
        <v>3.5</v>
      </c>
      <c r="I102" s="58">
        <f t="shared" si="15"/>
        <v>4515</v>
      </c>
      <c r="J102" s="59">
        <f t="shared" si="16"/>
        <v>185.115</v>
      </c>
      <c r="K102" s="60">
        <v>0.8</v>
      </c>
      <c r="L102" s="59">
        <f t="shared" si="17"/>
        <v>148.092</v>
      </c>
      <c r="M102" s="65">
        <f t="shared" si="18"/>
        <v>37.023</v>
      </c>
      <c r="N102" s="62" t="s">
        <v>406</v>
      </c>
      <c r="O102" s="63" t="s">
        <v>27</v>
      </c>
      <c r="P102" s="64"/>
      <c r="Q102" s="64"/>
    </row>
    <row r="103" ht="16" customHeight="1" spans="1:17">
      <c r="A103" s="28">
        <f t="shared" si="21"/>
        <v>97</v>
      </c>
      <c r="B103" s="29" t="s">
        <v>407</v>
      </c>
      <c r="C103" s="77" t="s">
        <v>22</v>
      </c>
      <c r="D103" s="31" t="s">
        <v>408</v>
      </c>
      <c r="E103" s="32" t="s">
        <v>409</v>
      </c>
      <c r="F103" s="77" t="s">
        <v>25</v>
      </c>
      <c r="G103" s="38">
        <v>13.57</v>
      </c>
      <c r="H103" s="34">
        <v>13.57</v>
      </c>
      <c r="I103" s="58">
        <f t="shared" si="15"/>
        <v>17505.3</v>
      </c>
      <c r="J103" s="59">
        <f t="shared" si="16"/>
        <v>717.7173</v>
      </c>
      <c r="K103" s="60">
        <v>0.8</v>
      </c>
      <c r="L103" s="59">
        <f t="shared" si="17"/>
        <v>574.17384</v>
      </c>
      <c r="M103" s="65">
        <f t="shared" si="18"/>
        <v>143.54346</v>
      </c>
      <c r="N103" s="62" t="s">
        <v>410</v>
      </c>
      <c r="O103" s="63" t="s">
        <v>27</v>
      </c>
      <c r="P103" s="64"/>
      <c r="Q103" s="64"/>
    </row>
    <row r="104" ht="16" customHeight="1" spans="1:17">
      <c r="A104" s="28">
        <f t="shared" si="21"/>
        <v>98</v>
      </c>
      <c r="B104" s="29" t="s">
        <v>411</v>
      </c>
      <c r="C104" s="77" t="s">
        <v>22</v>
      </c>
      <c r="D104" s="31" t="s">
        <v>49</v>
      </c>
      <c r="E104" s="32" t="s">
        <v>412</v>
      </c>
      <c r="F104" s="77" t="s">
        <v>25</v>
      </c>
      <c r="G104" s="38">
        <v>10.4</v>
      </c>
      <c r="H104" s="34">
        <v>10.4</v>
      </c>
      <c r="I104" s="58">
        <f t="shared" ref="I104:I138" si="22">G104*1290</f>
        <v>13416</v>
      </c>
      <c r="J104" s="59">
        <f t="shared" ref="J104:J138" si="23">G104*52.89</f>
        <v>550.056</v>
      </c>
      <c r="K104" s="60">
        <v>0.8</v>
      </c>
      <c r="L104" s="59">
        <f t="shared" ref="L104:L138" si="24">J104*K104</f>
        <v>440.0448</v>
      </c>
      <c r="M104" s="65">
        <f t="shared" ref="M104:M138" si="25">G104*10.578</f>
        <v>110.0112</v>
      </c>
      <c r="N104" s="62" t="s">
        <v>413</v>
      </c>
      <c r="O104" s="63" t="s">
        <v>27</v>
      </c>
      <c r="P104" s="64"/>
      <c r="Q104" s="64"/>
    </row>
    <row r="105" ht="16" customHeight="1" spans="1:17">
      <c r="A105" s="28">
        <f t="shared" si="21"/>
        <v>99</v>
      </c>
      <c r="B105" s="29" t="s">
        <v>414</v>
      </c>
      <c r="C105" s="77" t="s">
        <v>22</v>
      </c>
      <c r="D105" s="31" t="s">
        <v>297</v>
      </c>
      <c r="E105" s="32" t="s">
        <v>415</v>
      </c>
      <c r="F105" s="77" t="s">
        <v>25</v>
      </c>
      <c r="G105" s="38">
        <v>18.2</v>
      </c>
      <c r="H105" s="34">
        <v>18.2</v>
      </c>
      <c r="I105" s="58">
        <f t="shared" si="22"/>
        <v>23478</v>
      </c>
      <c r="J105" s="59">
        <f t="shared" si="23"/>
        <v>962.598</v>
      </c>
      <c r="K105" s="60">
        <v>0.8</v>
      </c>
      <c r="L105" s="59">
        <f t="shared" si="24"/>
        <v>770.0784</v>
      </c>
      <c r="M105" s="65">
        <f t="shared" si="25"/>
        <v>192.5196</v>
      </c>
      <c r="N105" s="62" t="s">
        <v>416</v>
      </c>
      <c r="O105" s="63" t="s">
        <v>27</v>
      </c>
      <c r="P105" s="64"/>
      <c r="Q105" s="64"/>
    </row>
    <row r="106" ht="16" customHeight="1" spans="1:17">
      <c r="A106" s="28">
        <f t="shared" si="21"/>
        <v>100</v>
      </c>
      <c r="B106" s="29" t="s">
        <v>417</v>
      </c>
      <c r="C106" s="77" t="s">
        <v>22</v>
      </c>
      <c r="D106" s="31" t="s">
        <v>418</v>
      </c>
      <c r="E106" s="32" t="s">
        <v>415</v>
      </c>
      <c r="F106" s="77" t="s">
        <v>25</v>
      </c>
      <c r="G106" s="38">
        <v>2.6</v>
      </c>
      <c r="H106" s="34">
        <v>2.6</v>
      </c>
      <c r="I106" s="58">
        <f t="shared" si="22"/>
        <v>3354</v>
      </c>
      <c r="J106" s="59">
        <f t="shared" si="23"/>
        <v>137.514</v>
      </c>
      <c r="K106" s="60">
        <v>0.8</v>
      </c>
      <c r="L106" s="59">
        <f t="shared" si="24"/>
        <v>110.0112</v>
      </c>
      <c r="M106" s="65">
        <f t="shared" si="25"/>
        <v>27.5028</v>
      </c>
      <c r="N106" s="62" t="s">
        <v>419</v>
      </c>
      <c r="O106" s="63" t="s">
        <v>27</v>
      </c>
      <c r="P106" s="64"/>
      <c r="Q106" s="64"/>
    </row>
    <row r="107" ht="16" customHeight="1" spans="1:17">
      <c r="A107" s="28">
        <f t="shared" si="21"/>
        <v>101</v>
      </c>
      <c r="B107" s="29" t="s">
        <v>420</v>
      </c>
      <c r="C107" s="77" t="s">
        <v>22</v>
      </c>
      <c r="D107" s="31" t="s">
        <v>41</v>
      </c>
      <c r="E107" s="32" t="s">
        <v>421</v>
      </c>
      <c r="F107" s="77" t="s">
        <v>25</v>
      </c>
      <c r="G107" s="38">
        <v>6.83</v>
      </c>
      <c r="H107" s="34">
        <v>6.83</v>
      </c>
      <c r="I107" s="58">
        <f t="shared" si="22"/>
        <v>8810.7</v>
      </c>
      <c r="J107" s="59">
        <f t="shared" si="23"/>
        <v>361.2387</v>
      </c>
      <c r="K107" s="60">
        <v>0.8</v>
      </c>
      <c r="L107" s="59">
        <f t="shared" si="24"/>
        <v>288.99096</v>
      </c>
      <c r="M107" s="65">
        <f t="shared" si="25"/>
        <v>72.24774</v>
      </c>
      <c r="N107" s="62" t="s">
        <v>422</v>
      </c>
      <c r="O107" s="63" t="s">
        <v>27</v>
      </c>
      <c r="P107" s="64"/>
      <c r="Q107" s="64"/>
    </row>
    <row r="108" ht="16" customHeight="1" spans="1:17">
      <c r="A108" s="28">
        <f t="shared" ref="A108:A117" si="26">ROW()-6</f>
        <v>102</v>
      </c>
      <c r="B108" s="29" t="s">
        <v>423</v>
      </c>
      <c r="C108" s="77" t="s">
        <v>22</v>
      </c>
      <c r="D108" s="31" t="s">
        <v>64</v>
      </c>
      <c r="E108" s="32" t="s">
        <v>424</v>
      </c>
      <c r="F108" s="77" t="s">
        <v>25</v>
      </c>
      <c r="G108" s="38">
        <v>64.93</v>
      </c>
      <c r="H108" s="34">
        <v>64.93</v>
      </c>
      <c r="I108" s="58">
        <f t="shared" si="22"/>
        <v>83759.7</v>
      </c>
      <c r="J108" s="59">
        <f t="shared" si="23"/>
        <v>3434.1477</v>
      </c>
      <c r="K108" s="60">
        <v>0.8</v>
      </c>
      <c r="L108" s="59">
        <f t="shared" si="24"/>
        <v>2747.31816</v>
      </c>
      <c r="M108" s="65">
        <f t="shared" si="25"/>
        <v>686.82954</v>
      </c>
      <c r="N108" s="62" t="s">
        <v>425</v>
      </c>
      <c r="O108" s="63" t="s">
        <v>27</v>
      </c>
      <c r="P108" s="64"/>
      <c r="Q108" s="64"/>
    </row>
    <row r="109" ht="16" customHeight="1" spans="1:17">
      <c r="A109" s="28">
        <f t="shared" si="26"/>
        <v>103</v>
      </c>
      <c r="B109" s="29" t="s">
        <v>426</v>
      </c>
      <c r="C109" s="77" t="s">
        <v>22</v>
      </c>
      <c r="D109" s="31" t="s">
        <v>297</v>
      </c>
      <c r="E109" s="32" t="s">
        <v>427</v>
      </c>
      <c r="F109" s="77" t="s">
        <v>25</v>
      </c>
      <c r="G109" s="38">
        <v>10.4</v>
      </c>
      <c r="H109" s="34">
        <v>10.4</v>
      </c>
      <c r="I109" s="58">
        <f t="shared" si="22"/>
        <v>13416</v>
      </c>
      <c r="J109" s="59">
        <f t="shared" si="23"/>
        <v>550.056</v>
      </c>
      <c r="K109" s="60">
        <v>0.8</v>
      </c>
      <c r="L109" s="59">
        <f t="shared" si="24"/>
        <v>440.0448</v>
      </c>
      <c r="M109" s="65">
        <f t="shared" si="25"/>
        <v>110.0112</v>
      </c>
      <c r="N109" s="62" t="s">
        <v>428</v>
      </c>
      <c r="O109" s="63" t="s">
        <v>27</v>
      </c>
      <c r="P109" s="64"/>
      <c r="Q109" s="64"/>
    </row>
    <row r="110" ht="16" customHeight="1" spans="1:17">
      <c r="A110" s="28">
        <f t="shared" si="26"/>
        <v>104</v>
      </c>
      <c r="B110" s="29" t="s">
        <v>429</v>
      </c>
      <c r="C110" s="77" t="s">
        <v>22</v>
      </c>
      <c r="D110" s="31" t="s">
        <v>45</v>
      </c>
      <c r="E110" s="32" t="s">
        <v>430</v>
      </c>
      <c r="F110" s="77" t="s">
        <v>25</v>
      </c>
      <c r="G110" s="38">
        <v>7.8</v>
      </c>
      <c r="H110" s="34">
        <v>7.8</v>
      </c>
      <c r="I110" s="58">
        <f t="shared" si="22"/>
        <v>10062</v>
      </c>
      <c r="J110" s="59">
        <f t="shared" si="23"/>
        <v>412.542</v>
      </c>
      <c r="K110" s="60">
        <v>0.8</v>
      </c>
      <c r="L110" s="59">
        <f t="shared" si="24"/>
        <v>330.0336</v>
      </c>
      <c r="M110" s="65">
        <f t="shared" si="25"/>
        <v>82.5084</v>
      </c>
      <c r="N110" s="62" t="s">
        <v>431</v>
      </c>
      <c r="O110" s="63" t="s">
        <v>27</v>
      </c>
      <c r="P110" s="64"/>
      <c r="Q110" s="64"/>
    </row>
    <row r="111" ht="16" customHeight="1" spans="1:17">
      <c r="A111" s="28">
        <f t="shared" si="26"/>
        <v>105</v>
      </c>
      <c r="B111" s="29" t="s">
        <v>432</v>
      </c>
      <c r="C111" s="77" t="s">
        <v>22</v>
      </c>
      <c r="D111" s="31" t="s">
        <v>29</v>
      </c>
      <c r="E111" s="32" t="s">
        <v>433</v>
      </c>
      <c r="F111" s="77" t="s">
        <v>25</v>
      </c>
      <c r="G111" s="38">
        <v>9.31</v>
      </c>
      <c r="H111" s="34">
        <v>9.31</v>
      </c>
      <c r="I111" s="58">
        <f t="shared" si="22"/>
        <v>12009.9</v>
      </c>
      <c r="J111" s="59">
        <f t="shared" si="23"/>
        <v>492.4059</v>
      </c>
      <c r="K111" s="60">
        <v>0.8</v>
      </c>
      <c r="L111" s="59">
        <f t="shared" si="24"/>
        <v>393.92472</v>
      </c>
      <c r="M111" s="65">
        <f t="shared" si="25"/>
        <v>98.48118</v>
      </c>
      <c r="N111" s="62" t="s">
        <v>434</v>
      </c>
      <c r="O111" s="63" t="s">
        <v>27</v>
      </c>
      <c r="P111" s="64"/>
      <c r="Q111" s="64"/>
    </row>
    <row r="112" ht="16" customHeight="1" spans="1:17">
      <c r="A112" s="28">
        <f t="shared" si="26"/>
        <v>106</v>
      </c>
      <c r="B112" s="29" t="s">
        <v>435</v>
      </c>
      <c r="C112" s="77" t="s">
        <v>22</v>
      </c>
      <c r="D112" s="31" t="s">
        <v>87</v>
      </c>
      <c r="E112" s="32" t="s">
        <v>436</v>
      </c>
      <c r="F112" s="77" t="s">
        <v>25</v>
      </c>
      <c r="G112" s="38">
        <v>32.48</v>
      </c>
      <c r="H112" s="34">
        <v>32.48</v>
      </c>
      <c r="I112" s="58">
        <f t="shared" si="22"/>
        <v>41899.2</v>
      </c>
      <c r="J112" s="59">
        <f t="shared" si="23"/>
        <v>1717.8672</v>
      </c>
      <c r="K112" s="60">
        <v>0.8</v>
      </c>
      <c r="L112" s="59">
        <f t="shared" si="24"/>
        <v>1374.29376</v>
      </c>
      <c r="M112" s="65">
        <f t="shared" si="25"/>
        <v>343.57344</v>
      </c>
      <c r="N112" s="62" t="s">
        <v>109</v>
      </c>
      <c r="O112" s="63" t="s">
        <v>27</v>
      </c>
      <c r="P112" s="64"/>
      <c r="Q112" s="64"/>
    </row>
    <row r="113" ht="16" customHeight="1" spans="1:17">
      <c r="A113" s="28">
        <f t="shared" si="26"/>
        <v>107</v>
      </c>
      <c r="B113" s="29" t="s">
        <v>437</v>
      </c>
      <c r="C113" s="77" t="s">
        <v>22</v>
      </c>
      <c r="D113" s="31" t="s">
        <v>41</v>
      </c>
      <c r="E113" s="32" t="s">
        <v>438</v>
      </c>
      <c r="F113" s="77" t="s">
        <v>25</v>
      </c>
      <c r="G113" s="38">
        <v>5.11</v>
      </c>
      <c r="H113" s="34">
        <v>5.11</v>
      </c>
      <c r="I113" s="58">
        <f t="shared" si="22"/>
        <v>6591.9</v>
      </c>
      <c r="J113" s="59">
        <f t="shared" si="23"/>
        <v>270.2679</v>
      </c>
      <c r="K113" s="60">
        <v>0.8</v>
      </c>
      <c r="L113" s="59">
        <f t="shared" si="24"/>
        <v>216.21432</v>
      </c>
      <c r="M113" s="65">
        <f t="shared" si="25"/>
        <v>54.05358</v>
      </c>
      <c r="N113" s="62" t="s">
        <v>439</v>
      </c>
      <c r="O113" s="63" t="s">
        <v>27</v>
      </c>
      <c r="P113" s="64"/>
      <c r="Q113" s="64"/>
    </row>
    <row r="114" ht="16" customHeight="1" spans="1:17">
      <c r="A114" s="28">
        <f t="shared" si="26"/>
        <v>108</v>
      </c>
      <c r="B114" s="29" t="s">
        <v>440</v>
      </c>
      <c r="C114" s="77" t="s">
        <v>22</v>
      </c>
      <c r="D114" s="31" t="s">
        <v>33</v>
      </c>
      <c r="E114" s="32" t="s">
        <v>441</v>
      </c>
      <c r="F114" s="77" t="s">
        <v>25</v>
      </c>
      <c r="G114" s="38">
        <v>9.88</v>
      </c>
      <c r="H114" s="34">
        <v>9.88</v>
      </c>
      <c r="I114" s="58">
        <f t="shared" si="22"/>
        <v>12745.2</v>
      </c>
      <c r="J114" s="59">
        <f t="shared" si="23"/>
        <v>522.5532</v>
      </c>
      <c r="K114" s="60">
        <v>0.8</v>
      </c>
      <c r="L114" s="59">
        <f t="shared" si="24"/>
        <v>418.04256</v>
      </c>
      <c r="M114" s="65">
        <f t="shared" si="25"/>
        <v>104.51064</v>
      </c>
      <c r="N114" s="62" t="s">
        <v>442</v>
      </c>
      <c r="O114" s="63" t="s">
        <v>27</v>
      </c>
      <c r="P114" s="64"/>
      <c r="Q114" s="64"/>
    </row>
    <row r="115" ht="16" customHeight="1" spans="1:17">
      <c r="A115" s="28">
        <f t="shared" si="26"/>
        <v>109</v>
      </c>
      <c r="B115" s="29" t="s">
        <v>443</v>
      </c>
      <c r="C115" s="77" t="s">
        <v>22</v>
      </c>
      <c r="D115" s="31" t="s">
        <v>297</v>
      </c>
      <c r="E115" s="32" t="s">
        <v>444</v>
      </c>
      <c r="F115" s="77" t="s">
        <v>25</v>
      </c>
      <c r="G115" s="38">
        <v>10.5</v>
      </c>
      <c r="H115" s="34">
        <v>10.5</v>
      </c>
      <c r="I115" s="58">
        <f t="shared" si="22"/>
        <v>13545</v>
      </c>
      <c r="J115" s="59">
        <f t="shared" si="23"/>
        <v>555.345</v>
      </c>
      <c r="K115" s="60">
        <v>0.8</v>
      </c>
      <c r="L115" s="59">
        <f t="shared" si="24"/>
        <v>444.276</v>
      </c>
      <c r="M115" s="65">
        <f t="shared" si="25"/>
        <v>111.069</v>
      </c>
      <c r="N115" s="62" t="s">
        <v>445</v>
      </c>
      <c r="O115" s="63" t="s">
        <v>27</v>
      </c>
      <c r="P115" s="64"/>
      <c r="Q115" s="64"/>
    </row>
    <row r="116" ht="16" customHeight="1" spans="1:17">
      <c r="A116" s="28">
        <f t="shared" si="26"/>
        <v>110</v>
      </c>
      <c r="B116" s="29" t="s">
        <v>446</v>
      </c>
      <c r="C116" s="77" t="s">
        <v>22</v>
      </c>
      <c r="D116" s="31" t="s">
        <v>447</v>
      </c>
      <c r="E116" s="32" t="s">
        <v>448</v>
      </c>
      <c r="F116" s="77" t="s">
        <v>25</v>
      </c>
      <c r="G116" s="38">
        <v>11</v>
      </c>
      <c r="H116" s="34">
        <v>11</v>
      </c>
      <c r="I116" s="58">
        <f t="shared" si="22"/>
        <v>14190</v>
      </c>
      <c r="J116" s="59">
        <f t="shared" si="23"/>
        <v>581.79</v>
      </c>
      <c r="K116" s="60">
        <v>0.8</v>
      </c>
      <c r="L116" s="59">
        <f t="shared" si="24"/>
        <v>465.432</v>
      </c>
      <c r="M116" s="65">
        <f t="shared" si="25"/>
        <v>116.358</v>
      </c>
      <c r="N116" s="62" t="s">
        <v>449</v>
      </c>
      <c r="O116" s="63" t="s">
        <v>27</v>
      </c>
      <c r="P116" s="64"/>
      <c r="Q116" s="64"/>
    </row>
    <row r="117" ht="16" customHeight="1" spans="1:17">
      <c r="A117" s="28">
        <f t="shared" si="26"/>
        <v>111</v>
      </c>
      <c r="B117" s="29" t="s">
        <v>450</v>
      </c>
      <c r="C117" s="77" t="s">
        <v>22</v>
      </c>
      <c r="D117" s="31" t="s">
        <v>242</v>
      </c>
      <c r="E117" s="32" t="s">
        <v>451</v>
      </c>
      <c r="F117" s="77" t="s">
        <v>25</v>
      </c>
      <c r="G117" s="38">
        <v>14</v>
      </c>
      <c r="H117" s="34">
        <v>14</v>
      </c>
      <c r="I117" s="58">
        <f t="shared" si="22"/>
        <v>18060</v>
      </c>
      <c r="J117" s="59">
        <f t="shared" si="23"/>
        <v>740.46</v>
      </c>
      <c r="K117" s="60">
        <v>0.8</v>
      </c>
      <c r="L117" s="59">
        <f t="shared" si="24"/>
        <v>592.368</v>
      </c>
      <c r="M117" s="65">
        <f t="shared" si="25"/>
        <v>148.092</v>
      </c>
      <c r="N117" s="62" t="s">
        <v>452</v>
      </c>
      <c r="O117" s="63" t="s">
        <v>27</v>
      </c>
      <c r="P117" s="64"/>
      <c r="Q117" s="64"/>
    </row>
    <row r="118" ht="16" customHeight="1" spans="1:17">
      <c r="A118" s="28">
        <f t="shared" ref="A118:A127" si="27">ROW()-6</f>
        <v>112</v>
      </c>
      <c r="B118" s="29" t="s">
        <v>453</v>
      </c>
      <c r="C118" s="77" t="s">
        <v>22</v>
      </c>
      <c r="D118" s="31" t="s">
        <v>91</v>
      </c>
      <c r="E118" s="32" t="s">
        <v>454</v>
      </c>
      <c r="F118" s="77" t="s">
        <v>25</v>
      </c>
      <c r="G118" s="38">
        <v>17.03</v>
      </c>
      <c r="H118" s="34">
        <v>17.03</v>
      </c>
      <c r="I118" s="58">
        <f t="shared" si="22"/>
        <v>21968.7</v>
      </c>
      <c r="J118" s="59">
        <f t="shared" si="23"/>
        <v>900.7167</v>
      </c>
      <c r="K118" s="60">
        <v>0.8</v>
      </c>
      <c r="L118" s="59">
        <f t="shared" si="24"/>
        <v>720.57336</v>
      </c>
      <c r="M118" s="65">
        <f t="shared" si="25"/>
        <v>180.14334</v>
      </c>
      <c r="N118" s="62" t="s">
        <v>455</v>
      </c>
      <c r="O118" s="63" t="s">
        <v>27</v>
      </c>
      <c r="P118" s="64"/>
      <c r="Q118" s="64"/>
    </row>
    <row r="119" ht="16" customHeight="1" spans="1:17">
      <c r="A119" s="28">
        <f t="shared" si="27"/>
        <v>113</v>
      </c>
      <c r="B119" s="29" t="s">
        <v>456</v>
      </c>
      <c r="C119" s="77" t="s">
        <v>22</v>
      </c>
      <c r="D119" s="31" t="s">
        <v>134</v>
      </c>
      <c r="E119" s="32" t="s">
        <v>457</v>
      </c>
      <c r="F119" s="77" t="s">
        <v>25</v>
      </c>
      <c r="G119" s="38">
        <v>16.87</v>
      </c>
      <c r="H119" s="34">
        <v>16.87</v>
      </c>
      <c r="I119" s="58">
        <f t="shared" si="22"/>
        <v>21762.3</v>
      </c>
      <c r="J119" s="59">
        <f t="shared" si="23"/>
        <v>892.2543</v>
      </c>
      <c r="K119" s="60">
        <v>0.8</v>
      </c>
      <c r="L119" s="59">
        <f t="shared" si="24"/>
        <v>713.80344</v>
      </c>
      <c r="M119" s="65">
        <f t="shared" si="25"/>
        <v>178.45086</v>
      </c>
      <c r="N119" s="62" t="s">
        <v>458</v>
      </c>
      <c r="O119" s="63" t="s">
        <v>27</v>
      </c>
      <c r="P119" s="64"/>
      <c r="Q119" s="64"/>
    </row>
    <row r="120" ht="16" customHeight="1" spans="1:17">
      <c r="A120" s="28">
        <f t="shared" si="27"/>
        <v>114</v>
      </c>
      <c r="B120" s="29" t="s">
        <v>459</v>
      </c>
      <c r="C120" s="77" t="s">
        <v>22</v>
      </c>
      <c r="D120" s="31" t="s">
        <v>134</v>
      </c>
      <c r="E120" s="32" t="s">
        <v>460</v>
      </c>
      <c r="F120" s="77" t="s">
        <v>25</v>
      </c>
      <c r="G120" s="38">
        <v>5.2</v>
      </c>
      <c r="H120" s="34">
        <v>5.2</v>
      </c>
      <c r="I120" s="58">
        <f t="shared" si="22"/>
        <v>6708</v>
      </c>
      <c r="J120" s="59">
        <f t="shared" si="23"/>
        <v>275.028</v>
      </c>
      <c r="K120" s="60">
        <v>0.8</v>
      </c>
      <c r="L120" s="59">
        <f t="shared" si="24"/>
        <v>220.0224</v>
      </c>
      <c r="M120" s="65">
        <f t="shared" si="25"/>
        <v>55.0056</v>
      </c>
      <c r="N120" s="62" t="s">
        <v>461</v>
      </c>
      <c r="O120" s="63" t="s">
        <v>27</v>
      </c>
      <c r="P120" s="64"/>
      <c r="Q120" s="64"/>
    </row>
    <row r="121" ht="16" customHeight="1" spans="1:17">
      <c r="A121" s="28">
        <f t="shared" si="27"/>
        <v>115</v>
      </c>
      <c r="B121" s="29" t="s">
        <v>462</v>
      </c>
      <c r="C121" s="77" t="s">
        <v>22</v>
      </c>
      <c r="D121" s="31" t="s">
        <v>57</v>
      </c>
      <c r="E121" s="32" t="s">
        <v>463</v>
      </c>
      <c r="F121" s="77" t="s">
        <v>25</v>
      </c>
      <c r="G121" s="38">
        <v>7.42</v>
      </c>
      <c r="H121" s="34">
        <v>7.42</v>
      </c>
      <c r="I121" s="58">
        <f t="shared" si="22"/>
        <v>9571.8</v>
      </c>
      <c r="J121" s="59">
        <f t="shared" si="23"/>
        <v>392.4438</v>
      </c>
      <c r="K121" s="60">
        <v>0.8</v>
      </c>
      <c r="L121" s="59">
        <f t="shared" si="24"/>
        <v>313.95504</v>
      </c>
      <c r="M121" s="65">
        <f t="shared" si="25"/>
        <v>78.48876</v>
      </c>
      <c r="N121" s="62" t="s">
        <v>464</v>
      </c>
      <c r="O121" s="63" t="s">
        <v>27</v>
      </c>
      <c r="P121" s="64"/>
      <c r="Q121" s="64"/>
    </row>
    <row r="122" ht="16" customHeight="1" spans="1:17">
      <c r="A122" s="28">
        <f t="shared" si="27"/>
        <v>116</v>
      </c>
      <c r="B122" s="29" t="s">
        <v>465</v>
      </c>
      <c r="C122" s="77" t="s">
        <v>22</v>
      </c>
      <c r="D122" s="31" t="s">
        <v>41</v>
      </c>
      <c r="E122" s="32" t="s">
        <v>466</v>
      </c>
      <c r="F122" s="77" t="s">
        <v>25</v>
      </c>
      <c r="G122" s="38">
        <v>20.06</v>
      </c>
      <c r="H122" s="34">
        <v>20.06</v>
      </c>
      <c r="I122" s="58">
        <f t="shared" si="22"/>
        <v>25877.4</v>
      </c>
      <c r="J122" s="59">
        <f t="shared" si="23"/>
        <v>1060.9734</v>
      </c>
      <c r="K122" s="60">
        <v>0.8</v>
      </c>
      <c r="L122" s="59">
        <f t="shared" si="24"/>
        <v>848.77872</v>
      </c>
      <c r="M122" s="65">
        <f t="shared" si="25"/>
        <v>212.19468</v>
      </c>
      <c r="N122" s="62" t="s">
        <v>467</v>
      </c>
      <c r="O122" s="63" t="s">
        <v>27</v>
      </c>
      <c r="P122" s="64"/>
      <c r="Q122" s="64"/>
    </row>
    <row r="123" ht="16" customHeight="1" spans="1:17">
      <c r="A123" s="28">
        <f t="shared" si="27"/>
        <v>117</v>
      </c>
      <c r="B123" s="29" t="s">
        <v>468</v>
      </c>
      <c r="C123" s="77" t="s">
        <v>22</v>
      </c>
      <c r="D123" s="31" t="s">
        <v>333</v>
      </c>
      <c r="E123" s="32" t="s">
        <v>469</v>
      </c>
      <c r="F123" s="77" t="s">
        <v>25</v>
      </c>
      <c r="G123" s="38">
        <v>21.1</v>
      </c>
      <c r="H123" s="34">
        <v>21.1</v>
      </c>
      <c r="I123" s="58">
        <f t="shared" si="22"/>
        <v>27219</v>
      </c>
      <c r="J123" s="59">
        <f t="shared" si="23"/>
        <v>1115.979</v>
      </c>
      <c r="K123" s="60">
        <v>0.8</v>
      </c>
      <c r="L123" s="59">
        <f t="shared" si="24"/>
        <v>892.7832</v>
      </c>
      <c r="M123" s="65">
        <f t="shared" si="25"/>
        <v>223.1958</v>
      </c>
      <c r="N123" s="62" t="s">
        <v>470</v>
      </c>
      <c r="O123" s="63" t="s">
        <v>27</v>
      </c>
      <c r="P123" s="64"/>
      <c r="Q123" s="64"/>
    </row>
    <row r="124" ht="16" customHeight="1" spans="1:17">
      <c r="A124" s="28">
        <f t="shared" si="27"/>
        <v>118</v>
      </c>
      <c r="B124" s="29" t="s">
        <v>471</v>
      </c>
      <c r="C124" s="77" t="s">
        <v>22</v>
      </c>
      <c r="D124" s="31" t="s">
        <v>41</v>
      </c>
      <c r="E124" s="32" t="s">
        <v>472</v>
      </c>
      <c r="F124" s="77" t="s">
        <v>25</v>
      </c>
      <c r="G124" s="38">
        <v>5.55</v>
      </c>
      <c r="H124" s="34">
        <v>5.55</v>
      </c>
      <c r="I124" s="58">
        <f t="shared" si="22"/>
        <v>7159.5</v>
      </c>
      <c r="J124" s="59">
        <f t="shared" si="23"/>
        <v>293.5395</v>
      </c>
      <c r="K124" s="60">
        <v>0.8</v>
      </c>
      <c r="L124" s="59">
        <f t="shared" si="24"/>
        <v>234.8316</v>
      </c>
      <c r="M124" s="65">
        <f t="shared" si="25"/>
        <v>58.7079</v>
      </c>
      <c r="N124" s="62" t="s">
        <v>473</v>
      </c>
      <c r="O124" s="63" t="s">
        <v>27</v>
      </c>
      <c r="P124" s="64"/>
      <c r="Q124" s="64"/>
    </row>
    <row r="125" ht="16" customHeight="1" spans="1:17">
      <c r="A125" s="28">
        <f t="shared" si="27"/>
        <v>119</v>
      </c>
      <c r="B125" s="29" t="s">
        <v>474</v>
      </c>
      <c r="C125" s="77" t="s">
        <v>22</v>
      </c>
      <c r="D125" s="31" t="s">
        <v>134</v>
      </c>
      <c r="E125" s="32" t="s">
        <v>475</v>
      </c>
      <c r="F125" s="77" t="s">
        <v>25</v>
      </c>
      <c r="G125" s="38">
        <v>18.33</v>
      </c>
      <c r="H125" s="34">
        <v>18.33</v>
      </c>
      <c r="I125" s="58">
        <f t="shared" si="22"/>
        <v>23645.7</v>
      </c>
      <c r="J125" s="59">
        <f t="shared" si="23"/>
        <v>969.4737</v>
      </c>
      <c r="K125" s="60">
        <v>0.8</v>
      </c>
      <c r="L125" s="59">
        <f t="shared" si="24"/>
        <v>775.57896</v>
      </c>
      <c r="M125" s="65">
        <f t="shared" si="25"/>
        <v>193.89474</v>
      </c>
      <c r="N125" s="62" t="s">
        <v>476</v>
      </c>
      <c r="O125" s="63" t="s">
        <v>27</v>
      </c>
      <c r="P125" s="64"/>
      <c r="Q125" s="64"/>
    </row>
    <row r="126" ht="16" customHeight="1" spans="1:17">
      <c r="A126" s="28">
        <f t="shared" si="27"/>
        <v>120</v>
      </c>
      <c r="B126" s="29" t="s">
        <v>477</v>
      </c>
      <c r="C126" s="77" t="s">
        <v>22</v>
      </c>
      <c r="D126" s="31" t="s">
        <v>303</v>
      </c>
      <c r="E126" s="32" t="s">
        <v>475</v>
      </c>
      <c r="F126" s="77" t="s">
        <v>25</v>
      </c>
      <c r="G126" s="38">
        <v>6.8</v>
      </c>
      <c r="H126" s="34">
        <v>6.8</v>
      </c>
      <c r="I126" s="58">
        <f t="shared" si="22"/>
        <v>8772</v>
      </c>
      <c r="J126" s="59">
        <f t="shared" si="23"/>
        <v>359.652</v>
      </c>
      <c r="K126" s="60">
        <v>0.8</v>
      </c>
      <c r="L126" s="59">
        <f t="shared" si="24"/>
        <v>287.7216</v>
      </c>
      <c r="M126" s="65">
        <f t="shared" si="25"/>
        <v>71.9304</v>
      </c>
      <c r="N126" s="62" t="s">
        <v>478</v>
      </c>
      <c r="O126" s="63" t="s">
        <v>27</v>
      </c>
      <c r="P126" s="64"/>
      <c r="Q126" s="64"/>
    </row>
    <row r="127" ht="16" customHeight="1" spans="1:17">
      <c r="A127" s="28">
        <f t="shared" si="27"/>
        <v>121</v>
      </c>
      <c r="B127" s="29" t="s">
        <v>479</v>
      </c>
      <c r="C127" s="77" t="s">
        <v>22</v>
      </c>
      <c r="D127" s="31" t="s">
        <v>64</v>
      </c>
      <c r="E127" s="32" t="s">
        <v>480</v>
      </c>
      <c r="F127" s="77" t="s">
        <v>25</v>
      </c>
      <c r="G127" s="38">
        <v>3.25</v>
      </c>
      <c r="H127" s="34">
        <v>3.25</v>
      </c>
      <c r="I127" s="58">
        <f t="shared" si="22"/>
        <v>4192.5</v>
      </c>
      <c r="J127" s="59">
        <f t="shared" si="23"/>
        <v>171.8925</v>
      </c>
      <c r="K127" s="60">
        <v>0.8</v>
      </c>
      <c r="L127" s="59">
        <f t="shared" si="24"/>
        <v>137.514</v>
      </c>
      <c r="M127" s="65">
        <f t="shared" si="25"/>
        <v>34.3785</v>
      </c>
      <c r="N127" s="62" t="s">
        <v>481</v>
      </c>
      <c r="O127" s="63" t="s">
        <v>27</v>
      </c>
      <c r="P127" s="64"/>
      <c r="Q127" s="64"/>
    </row>
    <row r="128" ht="16" customHeight="1" spans="1:17">
      <c r="A128" s="28">
        <f t="shared" ref="A128:A138" si="28">ROW()-6</f>
        <v>122</v>
      </c>
      <c r="B128" s="29" t="s">
        <v>482</v>
      </c>
      <c r="C128" s="77" t="s">
        <v>22</v>
      </c>
      <c r="D128" s="31" t="s">
        <v>71</v>
      </c>
      <c r="E128" s="32" t="s">
        <v>480</v>
      </c>
      <c r="F128" s="77" t="s">
        <v>25</v>
      </c>
      <c r="G128" s="38">
        <v>13</v>
      </c>
      <c r="H128" s="34">
        <v>13</v>
      </c>
      <c r="I128" s="58">
        <f t="shared" si="22"/>
        <v>16770</v>
      </c>
      <c r="J128" s="59">
        <f t="shared" si="23"/>
        <v>687.57</v>
      </c>
      <c r="K128" s="60">
        <v>0.8</v>
      </c>
      <c r="L128" s="59">
        <f t="shared" si="24"/>
        <v>550.056</v>
      </c>
      <c r="M128" s="65">
        <f t="shared" si="25"/>
        <v>137.514</v>
      </c>
      <c r="N128" s="62" t="s">
        <v>483</v>
      </c>
      <c r="O128" s="63" t="s">
        <v>27</v>
      </c>
      <c r="P128" s="64"/>
      <c r="Q128" s="64"/>
    </row>
    <row r="129" ht="16" customHeight="1" spans="1:17">
      <c r="A129" s="28">
        <f t="shared" si="28"/>
        <v>123</v>
      </c>
      <c r="B129" s="29" t="s">
        <v>484</v>
      </c>
      <c r="C129" s="77" t="s">
        <v>22</v>
      </c>
      <c r="D129" s="31" t="s">
        <v>87</v>
      </c>
      <c r="E129" s="32" t="s">
        <v>485</v>
      </c>
      <c r="F129" s="77" t="s">
        <v>25</v>
      </c>
      <c r="G129" s="38">
        <v>20.52</v>
      </c>
      <c r="H129" s="34">
        <v>20.52</v>
      </c>
      <c r="I129" s="58">
        <f t="shared" si="22"/>
        <v>26470.8</v>
      </c>
      <c r="J129" s="59">
        <f t="shared" si="23"/>
        <v>1085.3028</v>
      </c>
      <c r="K129" s="60">
        <v>0.8</v>
      </c>
      <c r="L129" s="59">
        <f t="shared" si="24"/>
        <v>868.24224</v>
      </c>
      <c r="M129" s="65">
        <f t="shared" si="25"/>
        <v>217.06056</v>
      </c>
      <c r="N129" s="62" t="s">
        <v>486</v>
      </c>
      <c r="O129" s="63" t="s">
        <v>27</v>
      </c>
      <c r="P129" s="64"/>
      <c r="Q129" s="64"/>
    </row>
    <row r="130" ht="16" customHeight="1" spans="1:17">
      <c r="A130" s="28">
        <f t="shared" si="28"/>
        <v>124</v>
      </c>
      <c r="B130" s="29" t="s">
        <v>487</v>
      </c>
      <c r="C130" s="77" t="s">
        <v>22</v>
      </c>
      <c r="D130" s="31" t="s">
        <v>33</v>
      </c>
      <c r="E130" s="32" t="s">
        <v>485</v>
      </c>
      <c r="F130" s="77" t="s">
        <v>25</v>
      </c>
      <c r="G130" s="38">
        <v>24.68</v>
      </c>
      <c r="H130" s="34">
        <v>24.68</v>
      </c>
      <c r="I130" s="58">
        <f t="shared" si="22"/>
        <v>31837.2</v>
      </c>
      <c r="J130" s="59">
        <f t="shared" si="23"/>
        <v>1305.3252</v>
      </c>
      <c r="K130" s="60">
        <v>0.8</v>
      </c>
      <c r="L130" s="59">
        <f t="shared" si="24"/>
        <v>1044.26016</v>
      </c>
      <c r="M130" s="65">
        <f t="shared" si="25"/>
        <v>261.06504</v>
      </c>
      <c r="N130" s="62" t="s">
        <v>488</v>
      </c>
      <c r="O130" s="63" t="s">
        <v>27</v>
      </c>
      <c r="P130" s="64"/>
      <c r="Q130" s="64"/>
    </row>
    <row r="131" ht="16" customHeight="1" spans="1:17">
      <c r="A131" s="28">
        <f t="shared" si="28"/>
        <v>125</v>
      </c>
      <c r="B131" s="29" t="s">
        <v>489</v>
      </c>
      <c r="C131" s="77" t="s">
        <v>22</v>
      </c>
      <c r="D131" s="31" t="s">
        <v>91</v>
      </c>
      <c r="E131" s="32" t="s">
        <v>490</v>
      </c>
      <c r="F131" s="77" t="s">
        <v>25</v>
      </c>
      <c r="G131" s="38">
        <v>29.16</v>
      </c>
      <c r="H131" s="34">
        <v>29.16</v>
      </c>
      <c r="I131" s="58">
        <f t="shared" si="22"/>
        <v>37616.4</v>
      </c>
      <c r="J131" s="59">
        <f t="shared" si="23"/>
        <v>1542.2724</v>
      </c>
      <c r="K131" s="60">
        <v>0.8</v>
      </c>
      <c r="L131" s="59">
        <f t="shared" si="24"/>
        <v>1233.81792</v>
      </c>
      <c r="M131" s="65">
        <f t="shared" si="25"/>
        <v>308.45448</v>
      </c>
      <c r="N131" s="62" t="s">
        <v>491</v>
      </c>
      <c r="O131" s="63" t="s">
        <v>27</v>
      </c>
      <c r="P131" s="64"/>
      <c r="Q131" s="64"/>
    </row>
    <row r="132" ht="16" customHeight="1" spans="1:17">
      <c r="A132" s="28">
        <f t="shared" si="28"/>
        <v>126</v>
      </c>
      <c r="B132" s="29" t="s">
        <v>492</v>
      </c>
      <c r="C132" s="77" t="s">
        <v>22</v>
      </c>
      <c r="D132" s="31" t="s">
        <v>111</v>
      </c>
      <c r="E132" s="32" t="s">
        <v>493</v>
      </c>
      <c r="F132" s="77" t="s">
        <v>25</v>
      </c>
      <c r="G132" s="38">
        <v>16.68</v>
      </c>
      <c r="H132" s="34">
        <v>16.68</v>
      </c>
      <c r="I132" s="58">
        <f t="shared" si="22"/>
        <v>21517.2</v>
      </c>
      <c r="J132" s="59">
        <f t="shared" si="23"/>
        <v>882.2052</v>
      </c>
      <c r="K132" s="60">
        <v>0.8</v>
      </c>
      <c r="L132" s="59">
        <f t="shared" si="24"/>
        <v>705.76416</v>
      </c>
      <c r="M132" s="65">
        <f t="shared" si="25"/>
        <v>176.44104</v>
      </c>
      <c r="N132" s="62" t="s">
        <v>494</v>
      </c>
      <c r="O132" s="63" t="s">
        <v>27</v>
      </c>
      <c r="P132" s="64"/>
      <c r="Q132" s="64"/>
    </row>
    <row r="133" ht="16" customHeight="1" spans="1:17">
      <c r="A133" s="28">
        <f t="shared" si="28"/>
        <v>127</v>
      </c>
      <c r="B133" s="29" t="s">
        <v>495</v>
      </c>
      <c r="C133" s="77" t="s">
        <v>22</v>
      </c>
      <c r="D133" s="31" t="s">
        <v>235</v>
      </c>
      <c r="E133" s="32" t="s">
        <v>493</v>
      </c>
      <c r="F133" s="77" t="s">
        <v>25</v>
      </c>
      <c r="G133" s="38">
        <v>8.28</v>
      </c>
      <c r="H133" s="34">
        <v>8.28</v>
      </c>
      <c r="I133" s="58">
        <f t="shared" si="22"/>
        <v>10681.2</v>
      </c>
      <c r="J133" s="59">
        <f t="shared" si="23"/>
        <v>437.9292</v>
      </c>
      <c r="K133" s="60">
        <v>0.8</v>
      </c>
      <c r="L133" s="59">
        <f t="shared" si="24"/>
        <v>350.34336</v>
      </c>
      <c r="M133" s="65">
        <f t="shared" si="25"/>
        <v>87.58584</v>
      </c>
      <c r="N133" s="62" t="s">
        <v>496</v>
      </c>
      <c r="O133" s="63" t="s">
        <v>27</v>
      </c>
      <c r="P133" s="64"/>
      <c r="Q133" s="64"/>
    </row>
    <row r="134" ht="16" customHeight="1" spans="1:17">
      <c r="A134" s="28">
        <f t="shared" si="28"/>
        <v>128</v>
      </c>
      <c r="B134" s="29" t="s">
        <v>497</v>
      </c>
      <c r="C134" s="77" t="s">
        <v>22</v>
      </c>
      <c r="D134" s="31" t="s">
        <v>418</v>
      </c>
      <c r="E134" s="32" t="s">
        <v>498</v>
      </c>
      <c r="F134" s="77" t="s">
        <v>25</v>
      </c>
      <c r="G134" s="38">
        <v>16.52</v>
      </c>
      <c r="H134" s="34">
        <v>16.52</v>
      </c>
      <c r="I134" s="58">
        <f t="shared" si="22"/>
        <v>21310.8</v>
      </c>
      <c r="J134" s="59">
        <f t="shared" si="23"/>
        <v>873.7428</v>
      </c>
      <c r="K134" s="60">
        <v>0.8</v>
      </c>
      <c r="L134" s="59">
        <f t="shared" si="24"/>
        <v>698.99424</v>
      </c>
      <c r="M134" s="65">
        <f t="shared" si="25"/>
        <v>174.74856</v>
      </c>
      <c r="N134" s="62" t="s">
        <v>499</v>
      </c>
      <c r="O134" s="63" t="s">
        <v>27</v>
      </c>
      <c r="P134" s="64"/>
      <c r="Q134" s="64"/>
    </row>
    <row r="135" ht="16" customHeight="1" spans="1:17">
      <c r="A135" s="28">
        <f t="shared" si="28"/>
        <v>129</v>
      </c>
      <c r="B135" s="29" t="s">
        <v>500</v>
      </c>
      <c r="C135" s="77" t="s">
        <v>22</v>
      </c>
      <c r="D135" s="31" t="s">
        <v>501</v>
      </c>
      <c r="E135" s="32" t="s">
        <v>502</v>
      </c>
      <c r="F135" s="77" t="s">
        <v>25</v>
      </c>
      <c r="G135" s="38">
        <v>16</v>
      </c>
      <c r="H135" s="34">
        <v>16</v>
      </c>
      <c r="I135" s="58">
        <f t="shared" si="22"/>
        <v>20640</v>
      </c>
      <c r="J135" s="59">
        <f t="shared" si="23"/>
        <v>846.24</v>
      </c>
      <c r="K135" s="60">
        <v>0.8</v>
      </c>
      <c r="L135" s="59">
        <f t="shared" si="24"/>
        <v>676.992</v>
      </c>
      <c r="M135" s="65">
        <f t="shared" si="25"/>
        <v>169.248</v>
      </c>
      <c r="N135" s="62" t="s">
        <v>503</v>
      </c>
      <c r="O135" s="63" t="s">
        <v>27</v>
      </c>
      <c r="P135" s="64"/>
      <c r="Q135" s="64"/>
    </row>
    <row r="136" ht="16" customHeight="1" spans="1:17">
      <c r="A136" s="28">
        <f t="shared" si="28"/>
        <v>130</v>
      </c>
      <c r="B136" s="29" t="s">
        <v>504</v>
      </c>
      <c r="C136" s="77" t="s">
        <v>22</v>
      </c>
      <c r="D136" s="31" t="s">
        <v>29</v>
      </c>
      <c r="E136" s="32" t="s">
        <v>505</v>
      </c>
      <c r="F136" s="77" t="s">
        <v>25</v>
      </c>
      <c r="G136" s="38">
        <v>7.9</v>
      </c>
      <c r="H136" s="34">
        <v>7.9</v>
      </c>
      <c r="I136" s="58">
        <f t="shared" si="22"/>
        <v>10191</v>
      </c>
      <c r="J136" s="59">
        <f t="shared" si="23"/>
        <v>417.831</v>
      </c>
      <c r="K136" s="60">
        <v>0.8</v>
      </c>
      <c r="L136" s="59">
        <f t="shared" si="24"/>
        <v>334.2648</v>
      </c>
      <c r="M136" s="65">
        <f t="shared" si="25"/>
        <v>83.5662</v>
      </c>
      <c r="N136" s="62" t="s">
        <v>506</v>
      </c>
      <c r="O136" s="63" t="s">
        <v>27</v>
      </c>
      <c r="P136" s="64"/>
      <c r="Q136" s="64"/>
    </row>
    <row r="137" ht="16" customHeight="1" spans="1:17">
      <c r="A137" s="28">
        <f t="shared" si="28"/>
        <v>131</v>
      </c>
      <c r="B137" s="29" t="s">
        <v>507</v>
      </c>
      <c r="C137" s="77" t="s">
        <v>22</v>
      </c>
      <c r="D137" s="31" t="s">
        <v>134</v>
      </c>
      <c r="E137" s="32" t="s">
        <v>508</v>
      </c>
      <c r="F137" s="77" t="s">
        <v>25</v>
      </c>
      <c r="G137" s="38">
        <v>13.2</v>
      </c>
      <c r="H137" s="34">
        <v>13.2</v>
      </c>
      <c r="I137" s="58">
        <f t="shared" si="22"/>
        <v>17028</v>
      </c>
      <c r="J137" s="59">
        <f t="shared" si="23"/>
        <v>698.148</v>
      </c>
      <c r="K137" s="60">
        <v>0.8</v>
      </c>
      <c r="L137" s="59">
        <f t="shared" si="24"/>
        <v>558.5184</v>
      </c>
      <c r="M137" s="65">
        <f t="shared" si="25"/>
        <v>139.6296</v>
      </c>
      <c r="N137" s="62" t="s">
        <v>509</v>
      </c>
      <c r="O137" s="63" t="s">
        <v>27</v>
      </c>
      <c r="P137" s="64"/>
      <c r="Q137" s="64"/>
    </row>
    <row r="138" ht="16" customHeight="1" spans="1:17">
      <c r="A138" s="28">
        <f t="shared" si="28"/>
        <v>132</v>
      </c>
      <c r="B138" s="29" t="s">
        <v>510</v>
      </c>
      <c r="C138" s="77" t="s">
        <v>22</v>
      </c>
      <c r="D138" s="31" t="s">
        <v>87</v>
      </c>
      <c r="E138" s="32" t="s">
        <v>511</v>
      </c>
      <c r="F138" s="77" t="s">
        <v>25</v>
      </c>
      <c r="G138" s="38">
        <v>2.5</v>
      </c>
      <c r="H138" s="34">
        <v>2.5</v>
      </c>
      <c r="I138" s="58">
        <f t="shared" si="22"/>
        <v>3225</v>
      </c>
      <c r="J138" s="59">
        <f t="shared" si="23"/>
        <v>132.225</v>
      </c>
      <c r="K138" s="60">
        <v>0.8</v>
      </c>
      <c r="L138" s="59">
        <f t="shared" si="24"/>
        <v>105.78</v>
      </c>
      <c r="M138" s="65">
        <f t="shared" si="25"/>
        <v>26.445</v>
      </c>
      <c r="N138" s="62" t="s">
        <v>512</v>
      </c>
      <c r="O138" s="63" t="s">
        <v>27</v>
      </c>
      <c r="P138" s="64"/>
      <c r="Q138" s="64"/>
    </row>
    <row r="139" ht="16" customHeight="1" spans="1:17">
      <c r="A139" s="28">
        <f t="shared" ref="A139:A146" si="29">ROW()-6</f>
        <v>133</v>
      </c>
      <c r="B139" s="29" t="s">
        <v>516</v>
      </c>
      <c r="C139" s="77" t="s">
        <v>22</v>
      </c>
      <c r="D139" s="31" t="s">
        <v>134</v>
      </c>
      <c r="E139" s="32" t="s">
        <v>517</v>
      </c>
      <c r="F139" s="77" t="s">
        <v>25</v>
      </c>
      <c r="G139" s="38">
        <v>12.19</v>
      </c>
      <c r="H139" s="38">
        <v>12.19</v>
      </c>
      <c r="I139" s="58">
        <f t="shared" ref="I139:I158" si="30">G139*1290</f>
        <v>15725.1</v>
      </c>
      <c r="J139" s="59">
        <f t="shared" ref="J139:J158" si="31">G139*52.89</f>
        <v>644.7291</v>
      </c>
      <c r="K139" s="60">
        <v>0.8</v>
      </c>
      <c r="L139" s="59">
        <f t="shared" ref="L139:L158" si="32">J139*K139</f>
        <v>515.78328</v>
      </c>
      <c r="M139" s="65">
        <f t="shared" ref="M139:M158" si="33">G139*10.578</f>
        <v>128.94582</v>
      </c>
      <c r="N139" s="62" t="s">
        <v>518</v>
      </c>
      <c r="O139" s="63" t="s">
        <v>27</v>
      </c>
      <c r="P139" s="64"/>
      <c r="Q139" s="64"/>
    </row>
    <row r="140" ht="16" customHeight="1" spans="1:17">
      <c r="A140" s="28">
        <f t="shared" si="29"/>
        <v>134</v>
      </c>
      <c r="B140" s="29" t="s">
        <v>519</v>
      </c>
      <c r="C140" s="77" t="s">
        <v>22</v>
      </c>
      <c r="D140" s="31" t="s">
        <v>520</v>
      </c>
      <c r="E140" s="32" t="s">
        <v>521</v>
      </c>
      <c r="F140" s="77" t="s">
        <v>25</v>
      </c>
      <c r="G140" s="38">
        <v>29.25</v>
      </c>
      <c r="H140" s="38">
        <v>29.25</v>
      </c>
      <c r="I140" s="58">
        <f t="shared" si="30"/>
        <v>37732.5</v>
      </c>
      <c r="J140" s="59">
        <f t="shared" si="31"/>
        <v>1547.0325</v>
      </c>
      <c r="K140" s="60">
        <v>0.8</v>
      </c>
      <c r="L140" s="59">
        <f t="shared" si="32"/>
        <v>1237.626</v>
      </c>
      <c r="M140" s="65">
        <f t="shared" si="33"/>
        <v>309.4065</v>
      </c>
      <c r="N140" s="62" t="s">
        <v>522</v>
      </c>
      <c r="O140" s="63" t="s">
        <v>27</v>
      </c>
      <c r="P140" s="64"/>
      <c r="Q140" s="64"/>
    </row>
    <row r="141" ht="16" customHeight="1" spans="1:17">
      <c r="A141" s="28">
        <f t="shared" si="29"/>
        <v>135</v>
      </c>
      <c r="B141" s="29" t="s">
        <v>523</v>
      </c>
      <c r="C141" s="77" t="s">
        <v>22</v>
      </c>
      <c r="D141" s="31" t="s">
        <v>29</v>
      </c>
      <c r="E141" s="32" t="s">
        <v>524</v>
      </c>
      <c r="F141" s="77" t="s">
        <v>25</v>
      </c>
      <c r="G141" s="38">
        <v>7.85</v>
      </c>
      <c r="H141" s="38">
        <v>7.85</v>
      </c>
      <c r="I141" s="58">
        <f t="shared" si="30"/>
        <v>10126.5</v>
      </c>
      <c r="J141" s="59">
        <f t="shared" si="31"/>
        <v>415.1865</v>
      </c>
      <c r="K141" s="60">
        <v>0.8</v>
      </c>
      <c r="L141" s="59">
        <f t="shared" si="32"/>
        <v>332.1492</v>
      </c>
      <c r="M141" s="65">
        <f t="shared" si="33"/>
        <v>83.0373</v>
      </c>
      <c r="N141" s="62" t="s">
        <v>525</v>
      </c>
      <c r="O141" s="63" t="s">
        <v>27</v>
      </c>
      <c r="P141" s="64"/>
      <c r="Q141" s="64"/>
    </row>
    <row r="142" ht="16" customHeight="1" spans="1:17">
      <c r="A142" s="28">
        <f t="shared" si="29"/>
        <v>136</v>
      </c>
      <c r="B142" s="29" t="s">
        <v>526</v>
      </c>
      <c r="C142" s="77" t="s">
        <v>22</v>
      </c>
      <c r="D142" s="31" t="s">
        <v>527</v>
      </c>
      <c r="E142" s="32" t="s">
        <v>528</v>
      </c>
      <c r="F142" s="77" t="s">
        <v>25</v>
      </c>
      <c r="G142" s="38">
        <v>20.31</v>
      </c>
      <c r="H142" s="38">
        <v>20.31</v>
      </c>
      <c r="I142" s="58">
        <f t="shared" si="30"/>
        <v>26199.9</v>
      </c>
      <c r="J142" s="59">
        <f t="shared" si="31"/>
        <v>1074.1959</v>
      </c>
      <c r="K142" s="60">
        <v>0.8</v>
      </c>
      <c r="L142" s="59">
        <f t="shared" si="32"/>
        <v>859.35672</v>
      </c>
      <c r="M142" s="65">
        <f t="shared" si="33"/>
        <v>214.83918</v>
      </c>
      <c r="N142" s="62" t="s">
        <v>529</v>
      </c>
      <c r="O142" s="63" t="s">
        <v>27</v>
      </c>
      <c r="P142" s="64"/>
      <c r="Q142" s="64"/>
    </row>
    <row r="143" ht="16" customHeight="1" spans="1:17">
      <c r="A143" s="28">
        <f t="shared" si="29"/>
        <v>137</v>
      </c>
      <c r="B143" s="29" t="s">
        <v>533</v>
      </c>
      <c r="C143" s="77" t="s">
        <v>22</v>
      </c>
      <c r="D143" s="31" t="s">
        <v>534</v>
      </c>
      <c r="E143" s="32" t="s">
        <v>535</v>
      </c>
      <c r="F143" s="77" t="s">
        <v>25</v>
      </c>
      <c r="G143" s="38">
        <v>11.76</v>
      </c>
      <c r="H143" s="38">
        <v>11.76</v>
      </c>
      <c r="I143" s="58">
        <f t="shared" si="30"/>
        <v>15170.4</v>
      </c>
      <c r="J143" s="59">
        <f t="shared" si="31"/>
        <v>621.9864</v>
      </c>
      <c r="K143" s="60">
        <v>0.8</v>
      </c>
      <c r="L143" s="59">
        <f t="shared" si="32"/>
        <v>497.58912</v>
      </c>
      <c r="M143" s="65">
        <f t="shared" si="33"/>
        <v>124.39728</v>
      </c>
      <c r="N143" s="62" t="s">
        <v>536</v>
      </c>
      <c r="O143" s="63" t="s">
        <v>27</v>
      </c>
      <c r="P143" s="64"/>
      <c r="Q143" s="64"/>
    </row>
    <row r="144" ht="16" customHeight="1" spans="1:17">
      <c r="A144" s="28">
        <f t="shared" si="29"/>
        <v>138</v>
      </c>
      <c r="B144" s="29" t="s">
        <v>537</v>
      </c>
      <c r="C144" s="77" t="s">
        <v>22</v>
      </c>
      <c r="D144" s="31" t="s">
        <v>64</v>
      </c>
      <c r="E144" s="32" t="s">
        <v>538</v>
      </c>
      <c r="F144" s="77" t="s">
        <v>25</v>
      </c>
      <c r="G144" s="38">
        <v>16.6</v>
      </c>
      <c r="H144" s="38">
        <v>16.6</v>
      </c>
      <c r="I144" s="58">
        <f t="shared" si="30"/>
        <v>21414</v>
      </c>
      <c r="J144" s="59">
        <f t="shared" si="31"/>
        <v>877.974</v>
      </c>
      <c r="K144" s="60">
        <v>0.8</v>
      </c>
      <c r="L144" s="59">
        <f t="shared" si="32"/>
        <v>702.3792</v>
      </c>
      <c r="M144" s="65">
        <f t="shared" si="33"/>
        <v>175.5948</v>
      </c>
      <c r="N144" s="62" t="s">
        <v>539</v>
      </c>
      <c r="O144" s="63" t="s">
        <v>27</v>
      </c>
      <c r="P144" s="64"/>
      <c r="Q144" s="64"/>
    </row>
    <row r="145" ht="16" customHeight="1" spans="1:17">
      <c r="A145" s="28">
        <f t="shared" si="29"/>
        <v>139</v>
      </c>
      <c r="B145" s="29" t="s">
        <v>223</v>
      </c>
      <c r="C145" s="77" t="s">
        <v>22</v>
      </c>
      <c r="D145" s="31" t="s">
        <v>297</v>
      </c>
      <c r="E145" s="32" t="s">
        <v>540</v>
      </c>
      <c r="F145" s="77" t="s">
        <v>25</v>
      </c>
      <c r="G145" s="38">
        <v>16.59</v>
      </c>
      <c r="H145" s="38">
        <v>16.59</v>
      </c>
      <c r="I145" s="58">
        <f t="shared" si="30"/>
        <v>21401.1</v>
      </c>
      <c r="J145" s="59">
        <f t="shared" si="31"/>
        <v>877.4451</v>
      </c>
      <c r="K145" s="60">
        <v>0.8</v>
      </c>
      <c r="L145" s="59">
        <f t="shared" si="32"/>
        <v>701.95608</v>
      </c>
      <c r="M145" s="65">
        <f t="shared" si="33"/>
        <v>175.48902</v>
      </c>
      <c r="N145" s="62" t="s">
        <v>541</v>
      </c>
      <c r="O145" s="63" t="s">
        <v>27</v>
      </c>
      <c r="P145" s="64"/>
      <c r="Q145" s="64"/>
    </row>
    <row r="146" ht="16" customHeight="1" spans="1:17">
      <c r="A146" s="28">
        <f t="shared" si="29"/>
        <v>140</v>
      </c>
      <c r="B146" s="29" t="s">
        <v>542</v>
      </c>
      <c r="C146" s="77" t="s">
        <v>22</v>
      </c>
      <c r="D146" s="31" t="s">
        <v>64</v>
      </c>
      <c r="E146" s="32" t="s">
        <v>543</v>
      </c>
      <c r="F146" s="77" t="s">
        <v>25</v>
      </c>
      <c r="G146" s="38">
        <v>16.8</v>
      </c>
      <c r="H146" s="38">
        <v>16.8</v>
      </c>
      <c r="I146" s="58">
        <f t="shared" si="30"/>
        <v>21672</v>
      </c>
      <c r="J146" s="59">
        <f t="shared" si="31"/>
        <v>888.552</v>
      </c>
      <c r="K146" s="60">
        <v>0.8</v>
      </c>
      <c r="L146" s="59">
        <f t="shared" si="32"/>
        <v>710.8416</v>
      </c>
      <c r="M146" s="65">
        <f t="shared" si="33"/>
        <v>177.7104</v>
      </c>
      <c r="N146" s="62" t="s">
        <v>544</v>
      </c>
      <c r="O146" s="63" t="s">
        <v>27</v>
      </c>
      <c r="P146" s="64"/>
      <c r="Q146" s="64"/>
    </row>
    <row r="147" ht="16" customHeight="1" spans="1:17">
      <c r="A147" s="28">
        <f t="shared" ref="A147:A157" si="34">ROW()-6</f>
        <v>141</v>
      </c>
      <c r="B147" s="29" t="s">
        <v>545</v>
      </c>
      <c r="C147" s="77" t="s">
        <v>22</v>
      </c>
      <c r="D147" s="31" t="s">
        <v>71</v>
      </c>
      <c r="E147" s="32" t="s">
        <v>546</v>
      </c>
      <c r="F147" s="77" t="s">
        <v>25</v>
      </c>
      <c r="G147" s="38">
        <v>76.84</v>
      </c>
      <c r="H147" s="38">
        <v>76.84</v>
      </c>
      <c r="I147" s="58">
        <f t="shared" si="30"/>
        <v>99123.6</v>
      </c>
      <c r="J147" s="59">
        <f t="shared" si="31"/>
        <v>4064.0676</v>
      </c>
      <c r="K147" s="60">
        <v>0.8</v>
      </c>
      <c r="L147" s="59">
        <f t="shared" si="32"/>
        <v>3251.25408</v>
      </c>
      <c r="M147" s="65">
        <f t="shared" si="33"/>
        <v>812.81352</v>
      </c>
      <c r="N147" s="62" t="s">
        <v>547</v>
      </c>
      <c r="O147" s="63" t="s">
        <v>27</v>
      </c>
      <c r="P147" s="64"/>
      <c r="Q147" s="64"/>
    </row>
    <row r="148" ht="16" customHeight="1" spans="1:17">
      <c r="A148" s="28">
        <f t="shared" si="34"/>
        <v>142</v>
      </c>
      <c r="B148" s="29" t="s">
        <v>548</v>
      </c>
      <c r="C148" s="77" t="s">
        <v>22</v>
      </c>
      <c r="D148" s="31" t="s">
        <v>134</v>
      </c>
      <c r="E148" s="32" t="s">
        <v>549</v>
      </c>
      <c r="F148" s="77" t="s">
        <v>25</v>
      </c>
      <c r="G148" s="38">
        <v>19.51</v>
      </c>
      <c r="H148" s="38">
        <v>19.51</v>
      </c>
      <c r="I148" s="58">
        <f t="shared" si="30"/>
        <v>25167.9</v>
      </c>
      <c r="J148" s="59">
        <f t="shared" si="31"/>
        <v>1031.8839</v>
      </c>
      <c r="K148" s="60">
        <v>0.8</v>
      </c>
      <c r="L148" s="59">
        <f t="shared" si="32"/>
        <v>825.50712</v>
      </c>
      <c r="M148" s="65">
        <f t="shared" si="33"/>
        <v>206.37678</v>
      </c>
      <c r="N148" s="62" t="s">
        <v>550</v>
      </c>
      <c r="O148" s="63" t="s">
        <v>27</v>
      </c>
      <c r="P148" s="64"/>
      <c r="Q148" s="64"/>
    </row>
    <row r="149" ht="16" customHeight="1" spans="1:17">
      <c r="A149" s="28">
        <f t="shared" si="34"/>
        <v>143</v>
      </c>
      <c r="B149" s="29" t="s">
        <v>551</v>
      </c>
      <c r="C149" s="77" t="s">
        <v>22</v>
      </c>
      <c r="D149" s="31" t="s">
        <v>552</v>
      </c>
      <c r="E149" s="32" t="s">
        <v>553</v>
      </c>
      <c r="F149" s="77" t="s">
        <v>25</v>
      </c>
      <c r="G149" s="38">
        <v>5</v>
      </c>
      <c r="H149" s="38">
        <v>5</v>
      </c>
      <c r="I149" s="58">
        <f t="shared" si="30"/>
        <v>6450</v>
      </c>
      <c r="J149" s="59">
        <f t="shared" si="31"/>
        <v>264.45</v>
      </c>
      <c r="K149" s="60">
        <v>0.8</v>
      </c>
      <c r="L149" s="59">
        <f t="shared" si="32"/>
        <v>211.56</v>
      </c>
      <c r="M149" s="65">
        <f t="shared" si="33"/>
        <v>52.89</v>
      </c>
      <c r="N149" s="62" t="s">
        <v>554</v>
      </c>
      <c r="O149" s="63" t="s">
        <v>27</v>
      </c>
      <c r="P149" s="64"/>
      <c r="Q149" s="64"/>
    </row>
    <row r="150" ht="16" customHeight="1" spans="1:17">
      <c r="A150" s="28">
        <f t="shared" si="34"/>
        <v>144</v>
      </c>
      <c r="B150" s="29" t="s">
        <v>555</v>
      </c>
      <c r="C150" s="77" t="s">
        <v>22</v>
      </c>
      <c r="D150" s="31" t="s">
        <v>111</v>
      </c>
      <c r="E150" s="32" t="s">
        <v>556</v>
      </c>
      <c r="F150" s="77" t="s">
        <v>25</v>
      </c>
      <c r="G150" s="38">
        <v>1.2</v>
      </c>
      <c r="H150" s="38">
        <v>1.2</v>
      </c>
      <c r="I150" s="58">
        <f t="shared" si="30"/>
        <v>1548</v>
      </c>
      <c r="J150" s="59">
        <f t="shared" si="31"/>
        <v>63.468</v>
      </c>
      <c r="K150" s="60">
        <v>0.8</v>
      </c>
      <c r="L150" s="59">
        <f t="shared" si="32"/>
        <v>50.7744</v>
      </c>
      <c r="M150" s="65">
        <f t="shared" si="33"/>
        <v>12.6936</v>
      </c>
      <c r="N150" s="62" t="s">
        <v>557</v>
      </c>
      <c r="O150" s="63" t="s">
        <v>27</v>
      </c>
      <c r="P150" s="64"/>
      <c r="Q150" s="64"/>
    </row>
    <row r="151" ht="16" customHeight="1" spans="1:17">
      <c r="A151" s="28">
        <f t="shared" si="34"/>
        <v>145</v>
      </c>
      <c r="B151" s="29" t="s">
        <v>558</v>
      </c>
      <c r="C151" s="77" t="s">
        <v>22</v>
      </c>
      <c r="D151" s="31" t="s">
        <v>98</v>
      </c>
      <c r="E151" s="32" t="s">
        <v>559</v>
      </c>
      <c r="F151" s="77" t="s">
        <v>25</v>
      </c>
      <c r="G151" s="38">
        <v>17.77</v>
      </c>
      <c r="H151" s="38">
        <v>17.77</v>
      </c>
      <c r="I151" s="58">
        <f t="shared" si="30"/>
        <v>22923.3</v>
      </c>
      <c r="J151" s="59">
        <f t="shared" si="31"/>
        <v>939.8553</v>
      </c>
      <c r="K151" s="60">
        <v>0.8</v>
      </c>
      <c r="L151" s="59">
        <f t="shared" si="32"/>
        <v>751.88424</v>
      </c>
      <c r="M151" s="65">
        <f t="shared" si="33"/>
        <v>187.97106</v>
      </c>
      <c r="N151" s="62" t="s">
        <v>560</v>
      </c>
      <c r="O151" s="63" t="s">
        <v>27</v>
      </c>
      <c r="P151" s="64"/>
      <c r="Q151" s="64"/>
    </row>
    <row r="152" ht="16" customHeight="1" spans="1:17">
      <c r="A152" s="28">
        <f t="shared" si="34"/>
        <v>146</v>
      </c>
      <c r="B152" s="29" t="s">
        <v>561</v>
      </c>
      <c r="C152" s="77" t="s">
        <v>22</v>
      </c>
      <c r="D152" s="31" t="s">
        <v>60</v>
      </c>
      <c r="E152" s="32" t="s">
        <v>562</v>
      </c>
      <c r="F152" s="77" t="s">
        <v>25</v>
      </c>
      <c r="G152" s="38">
        <v>12.8</v>
      </c>
      <c r="H152" s="38">
        <v>12.8</v>
      </c>
      <c r="I152" s="58">
        <f t="shared" si="30"/>
        <v>16512</v>
      </c>
      <c r="J152" s="59">
        <f t="shared" si="31"/>
        <v>676.992</v>
      </c>
      <c r="K152" s="60">
        <v>0.8</v>
      </c>
      <c r="L152" s="59">
        <f t="shared" si="32"/>
        <v>541.5936</v>
      </c>
      <c r="M152" s="65">
        <f t="shared" si="33"/>
        <v>135.3984</v>
      </c>
      <c r="N152" s="62" t="s">
        <v>563</v>
      </c>
      <c r="O152" s="63" t="s">
        <v>27</v>
      </c>
      <c r="P152" s="64"/>
      <c r="Q152" s="64"/>
    </row>
    <row r="153" ht="16" customHeight="1" spans="1:17">
      <c r="A153" s="28">
        <f t="shared" si="34"/>
        <v>147</v>
      </c>
      <c r="B153" s="29" t="s">
        <v>564</v>
      </c>
      <c r="C153" s="77" t="s">
        <v>22</v>
      </c>
      <c r="D153" s="31" t="s">
        <v>71</v>
      </c>
      <c r="E153" s="32" t="s">
        <v>565</v>
      </c>
      <c r="F153" s="77" t="s">
        <v>25</v>
      </c>
      <c r="G153" s="38">
        <v>27.82</v>
      </c>
      <c r="H153" s="38">
        <v>27.82</v>
      </c>
      <c r="I153" s="58">
        <f t="shared" si="30"/>
        <v>35887.8</v>
      </c>
      <c r="J153" s="59">
        <f t="shared" si="31"/>
        <v>1471.3998</v>
      </c>
      <c r="K153" s="60">
        <v>0.8</v>
      </c>
      <c r="L153" s="59">
        <f t="shared" si="32"/>
        <v>1177.11984</v>
      </c>
      <c r="M153" s="65">
        <f t="shared" si="33"/>
        <v>294.27996</v>
      </c>
      <c r="N153" s="62" t="s">
        <v>566</v>
      </c>
      <c r="O153" s="63" t="s">
        <v>27</v>
      </c>
      <c r="P153" s="64"/>
      <c r="Q153" s="64"/>
    </row>
    <row r="154" ht="16" customHeight="1" spans="1:17">
      <c r="A154" s="28">
        <f t="shared" si="34"/>
        <v>148</v>
      </c>
      <c r="B154" s="29" t="s">
        <v>567</v>
      </c>
      <c r="C154" s="77" t="s">
        <v>22</v>
      </c>
      <c r="D154" s="31" t="s">
        <v>520</v>
      </c>
      <c r="E154" s="32" t="s">
        <v>568</v>
      </c>
      <c r="F154" s="77" t="s">
        <v>25</v>
      </c>
      <c r="G154" s="38">
        <v>10.4</v>
      </c>
      <c r="H154" s="38">
        <v>10.4</v>
      </c>
      <c r="I154" s="58">
        <f t="shared" si="30"/>
        <v>13416</v>
      </c>
      <c r="J154" s="59">
        <f t="shared" si="31"/>
        <v>550.056</v>
      </c>
      <c r="K154" s="60">
        <v>0.8</v>
      </c>
      <c r="L154" s="59">
        <f t="shared" si="32"/>
        <v>440.0448</v>
      </c>
      <c r="M154" s="65">
        <f t="shared" si="33"/>
        <v>110.0112</v>
      </c>
      <c r="N154" s="62" t="s">
        <v>569</v>
      </c>
      <c r="O154" s="63" t="s">
        <v>27</v>
      </c>
      <c r="P154" s="64"/>
      <c r="Q154" s="64"/>
    </row>
    <row r="155" ht="16" customHeight="1" spans="1:17">
      <c r="A155" s="28">
        <f t="shared" si="34"/>
        <v>149</v>
      </c>
      <c r="B155" s="29" t="s">
        <v>570</v>
      </c>
      <c r="C155" s="77" t="s">
        <v>22</v>
      </c>
      <c r="D155" s="31" t="s">
        <v>23</v>
      </c>
      <c r="E155" s="32" t="s">
        <v>438</v>
      </c>
      <c r="F155" s="77" t="s">
        <v>25</v>
      </c>
      <c r="G155" s="38">
        <v>6.83</v>
      </c>
      <c r="H155" s="38">
        <v>6.83</v>
      </c>
      <c r="I155" s="58">
        <f t="shared" si="30"/>
        <v>8810.7</v>
      </c>
      <c r="J155" s="59">
        <f t="shared" si="31"/>
        <v>361.2387</v>
      </c>
      <c r="K155" s="60">
        <v>0.8</v>
      </c>
      <c r="L155" s="59">
        <f t="shared" si="32"/>
        <v>288.99096</v>
      </c>
      <c r="M155" s="65">
        <f t="shared" si="33"/>
        <v>72.24774</v>
      </c>
      <c r="N155" s="62" t="s">
        <v>571</v>
      </c>
      <c r="O155" s="63" t="s">
        <v>27</v>
      </c>
      <c r="P155" s="64"/>
      <c r="Q155" s="64"/>
    </row>
    <row r="156" ht="16" customHeight="1" spans="1:17">
      <c r="A156" s="28">
        <f t="shared" si="34"/>
        <v>150</v>
      </c>
      <c r="B156" s="29" t="s">
        <v>572</v>
      </c>
      <c r="C156" s="77" t="s">
        <v>22</v>
      </c>
      <c r="D156" s="31" t="s">
        <v>111</v>
      </c>
      <c r="E156" s="32" t="s">
        <v>573</v>
      </c>
      <c r="F156" s="77" t="s">
        <v>25</v>
      </c>
      <c r="G156" s="38">
        <v>5.83</v>
      </c>
      <c r="H156" s="38">
        <v>5.83</v>
      </c>
      <c r="I156" s="58">
        <f t="shared" si="30"/>
        <v>7520.7</v>
      </c>
      <c r="J156" s="59">
        <f t="shared" si="31"/>
        <v>308.3487</v>
      </c>
      <c r="K156" s="60">
        <v>0.8</v>
      </c>
      <c r="L156" s="59">
        <f t="shared" si="32"/>
        <v>246.67896</v>
      </c>
      <c r="M156" s="65">
        <f t="shared" si="33"/>
        <v>61.66974</v>
      </c>
      <c r="N156" s="62" t="s">
        <v>574</v>
      </c>
      <c r="O156" s="63" t="s">
        <v>27</v>
      </c>
      <c r="P156" s="64"/>
      <c r="Q156" s="64"/>
    </row>
    <row r="157" ht="16" customHeight="1" spans="1:17">
      <c r="A157" s="28">
        <f t="shared" si="34"/>
        <v>151</v>
      </c>
      <c r="B157" s="85" t="s">
        <v>577</v>
      </c>
      <c r="C157" s="86" t="s">
        <v>22</v>
      </c>
      <c r="D157" s="87" t="s">
        <v>33</v>
      </c>
      <c r="E157" s="88" t="s">
        <v>578</v>
      </c>
      <c r="F157" s="86" t="s">
        <v>25</v>
      </c>
      <c r="G157" s="89">
        <v>7.8</v>
      </c>
      <c r="H157" s="89">
        <v>7.8</v>
      </c>
      <c r="I157" s="90">
        <f t="shared" si="30"/>
        <v>10062</v>
      </c>
      <c r="J157" s="59">
        <f t="shared" si="31"/>
        <v>412.542</v>
      </c>
      <c r="K157" s="60">
        <v>0.8</v>
      </c>
      <c r="L157" s="59">
        <f t="shared" si="32"/>
        <v>330.0336</v>
      </c>
      <c r="M157" s="65">
        <f t="shared" si="33"/>
        <v>82.5084</v>
      </c>
      <c r="N157" s="91" t="s">
        <v>579</v>
      </c>
      <c r="O157" s="92" t="s">
        <v>27</v>
      </c>
      <c r="P157" s="93"/>
      <c r="Q157" s="93"/>
    </row>
    <row r="158" ht="14.25" spans="1:17">
      <c r="A158" s="35"/>
      <c r="B158" s="36" t="s">
        <v>580</v>
      </c>
      <c r="C158" s="35"/>
      <c r="D158" s="35"/>
      <c r="E158" s="37"/>
      <c r="F158" s="37"/>
      <c r="G158" s="38">
        <f>SUM(G7:G157)</f>
        <v>2027.52</v>
      </c>
      <c r="H158" s="38">
        <f>SUM(H7:H157)</f>
        <v>2027.52</v>
      </c>
      <c r="I158" s="58">
        <f t="shared" si="30"/>
        <v>2615500.8</v>
      </c>
      <c r="J158" s="59">
        <f t="shared" si="31"/>
        <v>107235.5328</v>
      </c>
      <c r="K158" s="60">
        <v>0.8</v>
      </c>
      <c r="L158" s="59">
        <f t="shared" si="32"/>
        <v>85788.42624</v>
      </c>
      <c r="M158" s="65">
        <f t="shared" si="33"/>
        <v>21447.10656</v>
      </c>
      <c r="N158" s="37"/>
      <c r="O158" s="37"/>
      <c r="P158" s="37"/>
      <c r="Q158" s="37"/>
    </row>
  </sheetData>
  <autoFilter ref="A6:U158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zoomScale="115" zoomScaleNormal="115" workbookViewId="0">
      <selection activeCell="M18" sqref="M18"/>
    </sheetView>
  </sheetViews>
  <sheetFormatPr defaultColWidth="9" defaultRowHeight="13.5" outlineLevelRow="7"/>
  <cols>
    <col min="1" max="1" width="5.325" style="5" customWidth="1"/>
    <col min="2" max="2" width="5.975" style="6" customWidth="1"/>
    <col min="3" max="3" width="8.475" style="5" customWidth="1"/>
    <col min="4" max="4" width="15.3166666666667" style="5" customWidth="1"/>
    <col min="5" max="5" width="9.775" style="7" customWidth="1"/>
    <col min="6" max="6" width="4.775" style="7" customWidth="1"/>
    <col min="7" max="7" width="8.36666666666667" style="8" customWidth="1"/>
    <col min="8" max="8" width="8.475" style="8" customWidth="1"/>
    <col min="9" max="9" width="9.01666666666667" style="7" customWidth="1"/>
    <col min="10" max="10" width="8.125" style="9" customWidth="1"/>
    <col min="11" max="11" width="7.25" style="10" customWidth="1"/>
    <col min="12" max="12" width="10.375" style="9" customWidth="1"/>
    <col min="13" max="13" width="9.5" style="9" customWidth="1"/>
    <col min="14" max="14" width="13.15" style="7" customWidth="1"/>
    <col min="15" max="15" width="13.6916666666667" style="7" customWidth="1"/>
    <col min="16" max="16" width="8.625" style="7" customWidth="1"/>
    <col min="17" max="17" width="7.625" style="7" customWidth="1"/>
    <col min="18" max="16384" width="9" style="4"/>
  </cols>
  <sheetData>
    <row r="1" s="1" customFormat="1" ht="23.25" customHeight="1" spans="1:21">
      <c r="A1" s="11"/>
      <c r="B1" s="12"/>
      <c r="C1" s="12"/>
      <c r="D1" s="12"/>
      <c r="E1" s="11"/>
      <c r="F1" s="11"/>
      <c r="G1" s="13"/>
      <c r="H1" s="13"/>
      <c r="I1" s="12"/>
      <c r="J1" s="12"/>
      <c r="K1" s="39"/>
      <c r="L1" s="12"/>
      <c r="M1" s="40"/>
      <c r="N1" s="41"/>
      <c r="O1" s="42"/>
      <c r="P1" s="41"/>
      <c r="Q1" s="41"/>
      <c r="R1" s="66"/>
      <c r="S1" s="11"/>
      <c r="T1" s="11"/>
      <c r="U1" s="67"/>
    </row>
    <row r="2" s="1" customFormat="1" ht="22.5" customHeight="1" spans="1:21">
      <c r="A2" s="14" t="s">
        <v>589</v>
      </c>
      <c r="B2" s="15"/>
      <c r="C2" s="15"/>
      <c r="D2" s="15"/>
      <c r="E2" s="16"/>
      <c r="F2" s="16"/>
      <c r="G2" s="17"/>
      <c r="H2" s="17"/>
      <c r="I2" s="15"/>
      <c r="J2" s="15"/>
      <c r="K2" s="43"/>
      <c r="L2" s="15"/>
      <c r="M2" s="44"/>
      <c r="N2" s="45"/>
      <c r="O2" s="46"/>
      <c r="P2" s="45"/>
      <c r="Q2" s="45"/>
      <c r="R2" s="68"/>
      <c r="S2" s="16"/>
      <c r="T2" s="16"/>
      <c r="U2" s="69"/>
    </row>
    <row r="3" s="1" customFormat="1" ht="24.75" customHeight="1" spans="1:21">
      <c r="A3" s="18" t="s">
        <v>1</v>
      </c>
      <c r="B3" s="19"/>
      <c r="C3" s="19"/>
      <c r="D3" s="19"/>
      <c r="E3" s="20"/>
      <c r="F3" s="20"/>
      <c r="G3" s="21"/>
      <c r="H3" s="21"/>
      <c r="I3" s="19"/>
      <c r="J3" s="19"/>
      <c r="K3" s="47"/>
      <c r="L3" s="19"/>
      <c r="M3" s="48"/>
      <c r="N3" s="49"/>
      <c r="O3" s="50"/>
      <c r="P3" s="49"/>
      <c r="Q3" s="49"/>
      <c r="R3" s="70"/>
      <c r="S3" s="20"/>
      <c r="T3" s="20"/>
      <c r="U3" s="71"/>
    </row>
    <row r="4" s="2" customFormat="1" ht="24.75" customHeight="1" spans="1:21">
      <c r="A4" s="22" t="s">
        <v>590</v>
      </c>
      <c r="B4" s="23"/>
      <c r="C4" s="23"/>
      <c r="D4" s="23"/>
      <c r="E4" s="24"/>
      <c r="F4" s="24"/>
      <c r="G4" s="25"/>
      <c r="H4" s="25"/>
      <c r="I4" s="23"/>
      <c r="J4" s="23"/>
      <c r="K4" s="51"/>
      <c r="L4" s="23"/>
      <c r="M4" s="52"/>
      <c r="N4" s="53"/>
      <c r="O4" s="54"/>
      <c r="P4" s="53"/>
      <c r="Q4" s="53"/>
      <c r="R4" s="72"/>
      <c r="S4" s="24"/>
      <c r="T4" s="24"/>
      <c r="U4" s="24"/>
    </row>
    <row r="5" s="2" customFormat="1" ht="25.5" customHeight="1" spans="1:21">
      <c r="A5" s="22" t="s">
        <v>592</v>
      </c>
      <c r="B5" s="23"/>
      <c r="C5" s="23"/>
      <c r="D5" s="23"/>
      <c r="E5" s="24"/>
      <c r="F5" s="24"/>
      <c r="G5" s="25"/>
      <c r="H5" s="25"/>
      <c r="I5" s="23"/>
      <c r="J5" s="23"/>
      <c r="K5" s="51"/>
      <c r="L5" s="23"/>
      <c r="M5" s="52"/>
      <c r="N5" s="53"/>
      <c r="O5" s="54"/>
      <c r="P5" s="53"/>
      <c r="Q5" s="53"/>
      <c r="R5" s="72"/>
      <c r="S5" s="24"/>
      <c r="T5" s="24"/>
      <c r="U5" s="24"/>
    </row>
    <row r="6" s="3" customFormat="1" ht="24.75" customHeight="1" spans="1:17">
      <c r="A6" s="26" t="s">
        <v>4</v>
      </c>
      <c r="B6" s="26" t="s">
        <v>5</v>
      </c>
      <c r="C6" s="26" t="s">
        <v>6</v>
      </c>
      <c r="D6" s="26" t="s">
        <v>7</v>
      </c>
      <c r="E6" s="26" t="s">
        <v>8</v>
      </c>
      <c r="F6" s="26" t="s">
        <v>9</v>
      </c>
      <c r="G6" s="27" t="s">
        <v>10</v>
      </c>
      <c r="H6" s="27" t="s">
        <v>11</v>
      </c>
      <c r="I6" s="26" t="s">
        <v>12</v>
      </c>
      <c r="J6" s="55" t="s">
        <v>13</v>
      </c>
      <c r="K6" s="56" t="s">
        <v>14</v>
      </c>
      <c r="L6" s="57" t="s">
        <v>15</v>
      </c>
      <c r="M6" s="55" t="s">
        <v>16</v>
      </c>
      <c r="N6" s="26" t="s">
        <v>17</v>
      </c>
      <c r="O6" s="26" t="s">
        <v>18</v>
      </c>
      <c r="P6" s="26" t="s">
        <v>19</v>
      </c>
      <c r="Q6" s="73" t="s">
        <v>20</v>
      </c>
    </row>
    <row r="7" s="4" customFormat="1" ht="16" customHeight="1" spans="1:17">
      <c r="A7" s="28">
        <f>ROW()-6</f>
        <v>1</v>
      </c>
      <c r="B7" s="29" t="s">
        <v>513</v>
      </c>
      <c r="C7" s="30" t="s">
        <v>22</v>
      </c>
      <c r="D7" s="31" t="s">
        <v>593</v>
      </c>
      <c r="E7" s="32" t="s">
        <v>514</v>
      </c>
      <c r="F7" s="30" t="s">
        <v>25</v>
      </c>
      <c r="G7" s="33">
        <v>136.82</v>
      </c>
      <c r="H7" s="34">
        <v>136.82</v>
      </c>
      <c r="I7" s="58">
        <f>G7*1290</f>
        <v>176497.8</v>
      </c>
      <c r="J7" s="59">
        <f>G7*52.89</f>
        <v>7236.4098</v>
      </c>
      <c r="K7" s="60">
        <v>0.8</v>
      </c>
      <c r="L7" s="59">
        <f>J7*K7</f>
        <v>5789.12784</v>
      </c>
      <c r="M7" s="61">
        <f>G7*10.578</f>
        <v>1447.28196</v>
      </c>
      <c r="N7" s="62" t="s">
        <v>515</v>
      </c>
      <c r="O7" s="63" t="s">
        <v>27</v>
      </c>
      <c r="P7" s="64"/>
      <c r="Q7" s="64"/>
    </row>
    <row r="8" ht="14.25" spans="1:17">
      <c r="A8" s="35"/>
      <c r="B8" s="36" t="s">
        <v>580</v>
      </c>
      <c r="C8" s="35"/>
      <c r="D8" s="35"/>
      <c r="E8" s="37"/>
      <c r="F8" s="37"/>
      <c r="G8" s="38">
        <f>SUM(G7:G7)</f>
        <v>136.82</v>
      </c>
      <c r="H8" s="38">
        <f>SUM(H7:H7)</f>
        <v>136.82</v>
      </c>
      <c r="I8" s="58">
        <f>G8*1290</f>
        <v>176497.8</v>
      </c>
      <c r="J8" s="59">
        <f>G8*52.89</f>
        <v>7236.4098</v>
      </c>
      <c r="K8" s="60">
        <v>0.8</v>
      </c>
      <c r="L8" s="59">
        <f>J8*K8</f>
        <v>5789.12784</v>
      </c>
      <c r="M8" s="65">
        <f>G8*10.578</f>
        <v>1447.28196</v>
      </c>
      <c r="N8" s="37"/>
      <c r="O8" s="37"/>
      <c r="P8" s="37"/>
      <c r="Q8" s="37"/>
    </row>
  </sheetData>
  <autoFilter ref="A6:U8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玉米散户</vt:lpstr>
      <vt:lpstr>玉米大户</vt:lpstr>
      <vt:lpstr>玉米大户2</vt:lpstr>
      <vt:lpstr>水稻散户</vt:lpstr>
      <vt:lpstr>水稻大户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2024-06-13T14:42:52Z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