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 activeTab="2"/>
  </bookViews>
  <sheets>
    <sheet name="玉米" sheetId="18" r:id="rId1"/>
    <sheet name="玉米 (大户)" sheetId="21" r:id="rId2"/>
    <sheet name="水稻" sheetId="20" r:id="rId3"/>
  </sheets>
  <definedNames>
    <definedName name="_xlnm._FilterDatabase" localSheetId="0" hidden="1">玉米!$A$6:$U$128</definedName>
    <definedName name="_xlnm._FilterDatabase" localSheetId="1" hidden="1">'玉米 (大户)'!$A$6:$U$7</definedName>
    <definedName name="_xlnm._FilterDatabase" localSheetId="2" hidden="1">水稻!$A$6:$Q$17</definedName>
    <definedName name="_xlnm.Print_Area" localSheetId="0">玉米!$A$1:$Q$132</definedName>
    <definedName name="_xlnm.Print_Area" localSheetId="2">水稻!$A$1:$Q$17</definedName>
    <definedName name="_xlnm.Print_Titles" localSheetId="0">玉米!$1:$6</definedName>
    <definedName name="_xlnm.Print_Titles" localSheetId="2">水稻!$1:$6</definedName>
    <definedName name="_xlnm.Print_Area" localSheetId="1">'玉米 (大户)'!$A$1:$Q$11</definedName>
    <definedName name="_xlnm.Print_Titles" localSheetId="1">'玉米 (大户)'!$1:$6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<sst xmlns="http://schemas.openxmlformats.org/spreadsheetml/2006/main" count="987" uniqueCount="388">
  <si>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</si>
  <si>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</si>
  <si>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铁岭县阿吉镇魏家窝棚村村民委员会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收入保险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玉米</t>
    </r>
    <r>
      <rPr>
        <b/>
        <u/>
        <sz val="10"/>
        <rFont val="宋体"/>
        <charset val="134"/>
      </rPr>
      <t xml:space="preserve">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魏家窝棚村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</si>
  <si>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铁岭县阿吉镇魏家窝棚村袁宝林等122户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</si>
  <si>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</si>
  <si>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</si>
  <si>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</si>
  <si>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</si>
  <si>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</si>
  <si>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</si>
  <si>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</si>
  <si>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</si>
  <si>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</si>
  <si>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</si>
  <si>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</si>
  <si>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</si>
  <si>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</si>
  <si>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</si>
  <si>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</si>
  <si>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</si>
  <si>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</si>
  <si>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袁宝林</t>
  </si>
  <si>
    <t>魏家村</t>
  </si>
  <si>
    <t>211221********0316</t>
  </si>
  <si>
    <t>131****9841</t>
  </si>
  <si>
    <t>堤里</t>
  </si>
  <si>
    <t>621026********25141</t>
  </si>
  <si>
    <t>辽宁农村商业银行股份有限公司</t>
  </si>
  <si>
    <t>王振生</t>
  </si>
  <si>
    <t>211221********0311</t>
  </si>
  <si>
    <t>156****0673</t>
  </si>
  <si>
    <t>502511********6952</t>
  </si>
  <si>
    <t>林喜文</t>
  </si>
  <si>
    <t>133****2512</t>
  </si>
  <si>
    <t>621026********21227</t>
  </si>
  <si>
    <t>于学久</t>
  </si>
  <si>
    <t>211221********0335</t>
  </si>
  <si>
    <t>187****5903</t>
  </si>
  <si>
    <t>621449********80589</t>
  </si>
  <si>
    <t>王敬新</t>
  </si>
  <si>
    <t>158****7706</t>
  </si>
  <si>
    <t>621026********21557</t>
  </si>
  <si>
    <t>潘铁良</t>
  </si>
  <si>
    <t>211221********0330</t>
  </si>
  <si>
    <t>132****5728</t>
  </si>
  <si>
    <t>621449********28010</t>
  </si>
  <si>
    <t>于学涛</t>
  </si>
  <si>
    <t>211221********0336</t>
  </si>
  <si>
    <t>139****2558</t>
  </si>
  <si>
    <t>502511********2313</t>
  </si>
  <si>
    <t>赵永启</t>
  </si>
  <si>
    <t>211221********0314</t>
  </si>
  <si>
    <t>136****1512</t>
  </si>
  <si>
    <t>502511********8506</t>
  </si>
  <si>
    <t>赵永迁</t>
  </si>
  <si>
    <t>211221********0327</t>
  </si>
  <si>
    <t>183****5548</t>
  </si>
  <si>
    <t>502511********4753</t>
  </si>
  <si>
    <t>袁力</t>
  </si>
  <si>
    <t>211221********031X</t>
  </si>
  <si>
    <t>183****4647</t>
  </si>
  <si>
    <t>621449********54234</t>
  </si>
  <si>
    <t>刘洪伟</t>
  </si>
  <si>
    <t>211221********0333</t>
  </si>
  <si>
    <t>151****9156</t>
  </si>
  <si>
    <t>621026********25426</t>
  </si>
  <si>
    <t>刘洪英</t>
  </si>
  <si>
    <t>211221********0338</t>
  </si>
  <si>
    <t>150****2007</t>
  </si>
  <si>
    <t>621026********25368</t>
  </si>
  <si>
    <t>李治家</t>
  </si>
  <si>
    <t>186****3237</t>
  </si>
  <si>
    <t>502511********2188</t>
  </si>
  <si>
    <t>孟令维</t>
  </si>
  <si>
    <t>211221********0310</t>
  </si>
  <si>
    <t>152****4036</t>
  </si>
  <si>
    <t>621026********27547</t>
  </si>
  <si>
    <t>张铁仁</t>
  </si>
  <si>
    <t>211221********0313</t>
  </si>
  <si>
    <t>138****3237</t>
  </si>
  <si>
    <t>621026********27596</t>
  </si>
  <si>
    <t>刘文新</t>
  </si>
  <si>
    <t>211221********0315</t>
  </si>
  <si>
    <t>138****8167</t>
  </si>
  <si>
    <t>502511********1161</t>
  </si>
  <si>
    <t>于强</t>
  </si>
  <si>
    <t>211221********0312</t>
  </si>
  <si>
    <t>621026********23520</t>
  </si>
  <si>
    <t>王术华</t>
  </si>
  <si>
    <t>211221********0363</t>
  </si>
  <si>
    <t>151****8662</t>
  </si>
  <si>
    <t>621449********59948</t>
  </si>
  <si>
    <t>刘占伟</t>
  </si>
  <si>
    <t>183****9620</t>
  </si>
  <si>
    <t>621026********25434</t>
  </si>
  <si>
    <t>刘柱伟</t>
  </si>
  <si>
    <t>155****5057</t>
  </si>
  <si>
    <t>502511********2998</t>
  </si>
  <si>
    <t>袁治仁</t>
  </si>
  <si>
    <t>130****5508</t>
  </si>
  <si>
    <t>621026********21375</t>
  </si>
  <si>
    <t>周荣杰</t>
  </si>
  <si>
    <t>211221********0337</t>
  </si>
  <si>
    <t>138****9560</t>
  </si>
  <si>
    <t>502511********0707</t>
  </si>
  <si>
    <t>袁英</t>
  </si>
  <si>
    <t>134****0227</t>
  </si>
  <si>
    <t>502511********3930</t>
  </si>
  <si>
    <t>于学加</t>
  </si>
  <si>
    <t>153****5555</t>
  </si>
  <si>
    <t>502511********7590</t>
  </si>
  <si>
    <t>王伟</t>
  </si>
  <si>
    <t>211221********0318</t>
  </si>
  <si>
    <t>165****9027</t>
  </si>
  <si>
    <t>621026********23991</t>
  </si>
  <si>
    <t>刘洪宇</t>
  </si>
  <si>
    <t>151****4205</t>
  </si>
  <si>
    <t>于学良</t>
  </si>
  <si>
    <t>131****3857</t>
  </si>
  <si>
    <t>502511********9982</t>
  </si>
  <si>
    <t>孟祥文</t>
  </si>
  <si>
    <t>187****0309</t>
  </si>
  <si>
    <t>621026********28578</t>
  </si>
  <si>
    <t>于学成</t>
  </si>
  <si>
    <t>211221********0319</t>
  </si>
  <si>
    <t>621026********28669</t>
  </si>
  <si>
    <t>杨志华</t>
  </si>
  <si>
    <t>211221********0334</t>
  </si>
  <si>
    <t>133****5057</t>
  </si>
  <si>
    <t>502511********7571</t>
  </si>
  <si>
    <t>周荣利</t>
  </si>
  <si>
    <t>502511********9120</t>
  </si>
  <si>
    <t>金成礼</t>
  </si>
  <si>
    <t>130****1961</t>
  </si>
  <si>
    <t>502511********4132</t>
  </si>
  <si>
    <t>刘万利</t>
  </si>
  <si>
    <t>152****9722</t>
  </si>
  <si>
    <t>621026********21896</t>
  </si>
  <si>
    <t>王金</t>
  </si>
  <si>
    <t>621026********23694</t>
  </si>
  <si>
    <t>王波</t>
  </si>
  <si>
    <t>131****8132</t>
  </si>
  <si>
    <t>502511********3121</t>
  </si>
  <si>
    <t>王振江</t>
  </si>
  <si>
    <t>502511********5157</t>
  </si>
  <si>
    <t>赵振科</t>
  </si>
  <si>
    <t>211221********0317</t>
  </si>
  <si>
    <t>502511********5776</t>
  </si>
  <si>
    <t>于学伟</t>
  </si>
  <si>
    <t>132****5583</t>
  </si>
  <si>
    <t>502511********0785</t>
  </si>
  <si>
    <t>袁庆林</t>
  </si>
  <si>
    <t>621026********28628</t>
  </si>
  <si>
    <t>王廷财</t>
  </si>
  <si>
    <t>211221********0351</t>
  </si>
  <si>
    <t>152****8899</t>
  </si>
  <si>
    <t>621026********23785</t>
  </si>
  <si>
    <t>吴甲丽</t>
  </si>
  <si>
    <t>134****1010</t>
  </si>
  <si>
    <t>621026********23827</t>
  </si>
  <si>
    <t>康曙光</t>
  </si>
  <si>
    <t>621026********24528</t>
  </si>
  <si>
    <t>康海霞</t>
  </si>
  <si>
    <t>211221********0321</t>
  </si>
  <si>
    <t>621449********33532</t>
  </si>
  <si>
    <t>于仁财</t>
  </si>
  <si>
    <t>211221********0331</t>
  </si>
  <si>
    <t>187****2356</t>
  </si>
  <si>
    <t>621026********26309</t>
  </si>
  <si>
    <t>孟令远</t>
  </si>
  <si>
    <t>167****7599</t>
  </si>
  <si>
    <t>621026********21177</t>
  </si>
  <si>
    <t>刘军</t>
  </si>
  <si>
    <t>621026********26531</t>
  </si>
  <si>
    <t>孟祥波</t>
  </si>
  <si>
    <t>211221********0339</t>
  </si>
  <si>
    <t>621026********22878</t>
  </si>
  <si>
    <t>裴秀敏</t>
  </si>
  <si>
    <t>211221********0428</t>
  </si>
  <si>
    <t>131****6149</t>
  </si>
  <si>
    <t>621026********22274</t>
  </si>
  <si>
    <t>于学利</t>
  </si>
  <si>
    <t>621026********24599</t>
  </si>
  <si>
    <t>康中华</t>
  </si>
  <si>
    <t>211221********0353</t>
  </si>
  <si>
    <t>159****9195</t>
  </si>
  <si>
    <t>621026********24650</t>
  </si>
  <si>
    <t>杨金萍</t>
  </si>
  <si>
    <t>210124********3026</t>
  </si>
  <si>
    <t>131****0323</t>
  </si>
  <si>
    <t>621026********24783</t>
  </si>
  <si>
    <t>康忠良</t>
  </si>
  <si>
    <t>138****5871</t>
  </si>
  <si>
    <t>621026********24585</t>
  </si>
  <si>
    <t>康永凡</t>
  </si>
  <si>
    <t>502511********0769</t>
  </si>
  <si>
    <t>王铁英</t>
  </si>
  <si>
    <t>502511********5327</t>
  </si>
  <si>
    <t>赵永权</t>
  </si>
  <si>
    <t>130****1281</t>
  </si>
  <si>
    <t>621026********27588</t>
  </si>
  <si>
    <t>赵永文</t>
  </si>
  <si>
    <t>502511********8378</t>
  </si>
  <si>
    <t>王振环</t>
  </si>
  <si>
    <t>130****0740</t>
  </si>
  <si>
    <t>621026********27406</t>
  </si>
  <si>
    <t>康永财</t>
  </si>
  <si>
    <t>621026********24478</t>
  </si>
  <si>
    <t>孟令全</t>
  </si>
  <si>
    <t>502511********2380</t>
  </si>
  <si>
    <t>金洪艳</t>
  </si>
  <si>
    <t>211221********0347</t>
  </si>
  <si>
    <t>189****2529</t>
  </si>
  <si>
    <t>621449********39439</t>
  </si>
  <si>
    <t>王凤娟</t>
  </si>
  <si>
    <t>211221********0329</t>
  </si>
  <si>
    <t>621449********59492</t>
  </si>
  <si>
    <t>韩英</t>
  </si>
  <si>
    <t>151****1650</t>
  </si>
  <si>
    <t>502511********5388</t>
  </si>
  <si>
    <t>张国海</t>
  </si>
  <si>
    <t>621026********21243</t>
  </si>
  <si>
    <t>韩彪</t>
  </si>
  <si>
    <t>502511********4786</t>
  </si>
  <si>
    <t>孟令和</t>
  </si>
  <si>
    <t>151****2061</t>
  </si>
  <si>
    <t>621026********21755</t>
  </si>
  <si>
    <t>王印勇</t>
  </si>
  <si>
    <t>158****6988</t>
  </si>
  <si>
    <t>502511********7913</t>
  </si>
  <si>
    <t>么桂菊</t>
  </si>
  <si>
    <t>211221********0344</t>
  </si>
  <si>
    <t>502511********0338</t>
  </si>
  <si>
    <t>孟令安</t>
  </si>
  <si>
    <t>621026********21151</t>
  </si>
  <si>
    <t>李治强</t>
  </si>
  <si>
    <t>502511********2398</t>
  </si>
  <si>
    <t>于学安</t>
  </si>
  <si>
    <t>132****6990</t>
  </si>
  <si>
    <t>502511********0599</t>
  </si>
  <si>
    <t>李金顺</t>
  </si>
  <si>
    <t>502511********8527</t>
  </si>
  <si>
    <t>赵振奎</t>
  </si>
  <si>
    <t>502511********3178</t>
  </si>
  <si>
    <t>韩杰</t>
  </si>
  <si>
    <t>131****6706</t>
  </si>
  <si>
    <t>621026********21433</t>
  </si>
  <si>
    <t>李荣辉</t>
  </si>
  <si>
    <t>621026********22100</t>
  </si>
  <si>
    <t>王长江</t>
  </si>
  <si>
    <t>211221********033X</t>
  </si>
  <si>
    <t>502511********5370</t>
  </si>
  <si>
    <t>金广顺</t>
  </si>
  <si>
    <t>151****8622</t>
  </si>
  <si>
    <t>621026********22589</t>
  </si>
  <si>
    <t>周志刚</t>
  </si>
  <si>
    <t>155****1750</t>
  </si>
  <si>
    <t>621026********26168</t>
  </si>
  <si>
    <t>金广权</t>
  </si>
  <si>
    <t>186****1338</t>
  </si>
  <si>
    <t>621026********22811</t>
  </si>
  <si>
    <t>周荣伟</t>
  </si>
  <si>
    <t>136****0563</t>
  </si>
  <si>
    <t>621026********25970</t>
  </si>
  <si>
    <t>侯文波</t>
  </si>
  <si>
    <t>211221********0332</t>
  </si>
  <si>
    <t>621449********00653</t>
  </si>
  <si>
    <t>王春雨</t>
  </si>
  <si>
    <t>189****8464</t>
  </si>
  <si>
    <t>621026********28727</t>
  </si>
  <si>
    <t>袁海贵</t>
  </si>
  <si>
    <t>621026********27992</t>
  </si>
  <si>
    <t>杨正伟</t>
  </si>
  <si>
    <t>211221********0377</t>
  </si>
  <si>
    <t>621026********25798</t>
  </si>
  <si>
    <t>于学胜</t>
  </si>
  <si>
    <t>211221********035X</t>
  </si>
  <si>
    <t>186****8875</t>
  </si>
  <si>
    <t>621449********00597</t>
  </si>
  <si>
    <t>杨正国</t>
  </si>
  <si>
    <t>502511********7798</t>
  </si>
  <si>
    <t>金广茹</t>
  </si>
  <si>
    <t>621026********22696</t>
  </si>
  <si>
    <t>杜新江</t>
  </si>
  <si>
    <t>621026********22332</t>
  </si>
  <si>
    <t>侯英</t>
  </si>
  <si>
    <t>131****6230</t>
  </si>
  <si>
    <t>621026********22910</t>
  </si>
  <si>
    <t>王洪喜</t>
  </si>
  <si>
    <t>211221********0354</t>
  </si>
  <si>
    <t>186****9596</t>
  </si>
  <si>
    <t>621026********24866</t>
  </si>
  <si>
    <t>周涛</t>
  </si>
  <si>
    <t>502511********1522</t>
  </si>
  <si>
    <t>韩伟</t>
  </si>
  <si>
    <t>621449********00571</t>
  </si>
  <si>
    <t>孟祥伟</t>
  </si>
  <si>
    <t>502511********1988</t>
  </si>
  <si>
    <t>孟令丰</t>
  </si>
  <si>
    <t>621026********21110</t>
  </si>
  <si>
    <t>王福强</t>
  </si>
  <si>
    <t>159****7017</t>
  </si>
  <si>
    <t>621026********23611</t>
  </si>
  <si>
    <t>于仁佳</t>
  </si>
  <si>
    <t>138****2776</t>
  </si>
  <si>
    <t>502511********7325</t>
  </si>
  <si>
    <t>于洪泽</t>
  </si>
  <si>
    <t>173****1728</t>
  </si>
  <si>
    <t>621026********24817</t>
  </si>
  <si>
    <t>赵永明</t>
  </si>
  <si>
    <t>621026********23108</t>
  </si>
  <si>
    <t>金广伟</t>
  </si>
  <si>
    <t>502511********5927</t>
  </si>
  <si>
    <t>康晓明</t>
  </si>
  <si>
    <t>211221********0375</t>
  </si>
  <si>
    <t>502511********1559</t>
  </si>
  <si>
    <t>袁锁林</t>
  </si>
  <si>
    <t>621026********28644</t>
  </si>
  <si>
    <t>张贵斌</t>
  </si>
  <si>
    <t>621026********24445</t>
  </si>
  <si>
    <t>方瑞</t>
  </si>
  <si>
    <t>211221********037X</t>
  </si>
  <si>
    <t>502511********8955</t>
  </si>
  <si>
    <t>袁洪军</t>
  </si>
  <si>
    <t>502511********9987</t>
  </si>
  <si>
    <t>赵永平</t>
  </si>
  <si>
    <t>621026********21300</t>
  </si>
  <si>
    <t>于学华</t>
  </si>
  <si>
    <t>502511********7166</t>
  </si>
  <si>
    <t>王洪飞</t>
  </si>
  <si>
    <t>621026********14652</t>
  </si>
  <si>
    <t>于晓雯</t>
  </si>
  <si>
    <t>211221********0343</t>
  </si>
  <si>
    <t>621449********83396</t>
  </si>
  <si>
    <t>吴天学</t>
  </si>
  <si>
    <t>211221********0613</t>
  </si>
  <si>
    <t>502518********004244</t>
  </si>
  <si>
    <t>于仁华</t>
  </si>
  <si>
    <t>621026********28966</t>
  </si>
  <si>
    <t>吴贵</t>
  </si>
  <si>
    <t>621026********13321</t>
  </si>
  <si>
    <t>张铁丰</t>
  </si>
  <si>
    <t>502511********6706</t>
  </si>
  <si>
    <t>于学文</t>
  </si>
  <si>
    <t>502511********3168</t>
  </si>
  <si>
    <t>刘万祥</t>
  </si>
  <si>
    <t>621026********21862</t>
  </si>
  <si>
    <t>吴金兰</t>
  </si>
  <si>
    <t>621026********26515</t>
  </si>
  <si>
    <t>赵明</t>
  </si>
  <si>
    <t>621026********23355</t>
  </si>
  <si>
    <t>孟令强</t>
  </si>
  <si>
    <t>621449********58478</t>
  </si>
  <si>
    <t>周野</t>
  </si>
  <si>
    <t>502511********2521</t>
  </si>
  <si>
    <t>于仁东</t>
  </si>
  <si>
    <t>621449********61258</t>
  </si>
  <si>
    <t>于学国</t>
  </si>
  <si>
    <t>621449********36029</t>
  </si>
  <si>
    <t>刘洪启</t>
  </si>
  <si>
    <t>211221********0359</t>
  </si>
  <si>
    <t>621026********27026</t>
  </si>
  <si>
    <t>赵振林</t>
  </si>
  <si>
    <t>502511********3716</t>
  </si>
  <si>
    <t>于学喜</t>
  </si>
  <si>
    <t>211221********0372</t>
  </si>
  <si>
    <t>502511********3702</t>
  </si>
  <si>
    <t xml:space="preserve">           填制：             </t>
  </si>
  <si>
    <t xml:space="preserve">            联系电话：024-76110168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</si>
  <si>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铁岭县阿吉镇魏家窝棚村孙长青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    </t>
    </r>
    <r>
      <rPr>
        <sz val="10"/>
        <rFont val="宋体"/>
        <charset val="134"/>
      </rPr>
      <t xml:space="preserve"> 元      No.</t>
    </r>
  </si>
  <si>
    <t>孙长青</t>
  </si>
  <si>
    <t>50251********3357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</si>
  <si>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铁岭县阿吉镇魏家窝棚村村民委员会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水稻保险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水稻</t>
    </r>
    <r>
      <rPr>
        <b/>
        <u/>
        <sz val="10"/>
        <rFont val="宋体"/>
        <charset val="134"/>
      </rPr>
      <t xml:space="preserve">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魏家村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</si>
  <si>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铁岭县阿吉镇魏家窝棚村方明等8户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1290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4.1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52.89      </t>
    </r>
    <r>
      <rPr>
        <sz val="10"/>
        <rFont val="宋体"/>
        <charset val="134"/>
      </rPr>
      <t xml:space="preserve"> 元      No.</t>
    </r>
  </si>
  <si>
    <t>方明</t>
  </si>
  <si>
    <t>155****7890</t>
  </si>
  <si>
    <t>621026********24890</t>
  </si>
  <si>
    <t>132****5444</t>
  </si>
  <si>
    <t>158****1766</t>
  </si>
  <si>
    <t>135****1282</t>
  </si>
  <si>
    <t>138****6216</t>
  </si>
  <si>
    <t>王思维</t>
  </si>
  <si>
    <t>170****3456</t>
  </si>
  <si>
    <t>621026********48486</t>
  </si>
  <si>
    <t>孟祥连</t>
  </si>
  <si>
    <t>134****0230</t>
  </si>
  <si>
    <t>621449********58650</t>
  </si>
  <si>
    <t>单页小计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</si>
</sst>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3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Arial"/>
      <charset val="134"/>
    </font>
    <font>
      <sz val="8"/>
      <name val="Arial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8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color indexed="8"/>
      <name val="宋体"/>
      <charset val="134"/>
    </font>
    <font>
      <sz val="9"/>
      <color theme="1"/>
      <name val="宋体"/>
      <charset val="134"/>
      <scheme val="major"/>
    </font>
    <font>
      <sz val="9"/>
      <color rgb="FFFF0000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  <scheme val="major"/>
    </font>
    <font>
      <sz val="9"/>
      <color indexed="8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ahoma"/>
      <charset val="134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8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4" borderId="20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5" borderId="23" applyNumberFormat="0" applyAlignment="0" applyProtection="0">
      <alignment vertical="center"/>
    </xf>
    <xf numFmtId="0" fontId="34" fillId="6" borderId="24" applyNumberFormat="0" applyAlignment="0" applyProtection="0">
      <alignment vertical="center"/>
    </xf>
    <xf numFmtId="0" fontId="35" fillId="6" borderId="23" applyNumberFormat="0" applyAlignment="0" applyProtection="0">
      <alignment vertical="center"/>
    </xf>
    <xf numFmtId="0" fontId="36" fillId="7" borderId="25" applyNumberFormat="0" applyAlignment="0" applyProtection="0">
      <alignment vertical="center"/>
    </xf>
    <xf numFmtId="0" fontId="37" fillId="0" borderId="26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2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4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 applyProtection="0"/>
    <xf numFmtId="0" fontId="10" fillId="0" borderId="0"/>
    <xf numFmtId="0" fontId="0" fillId="0" borderId="0">
      <alignment vertical="center"/>
    </xf>
    <xf numFmtId="0" fontId="1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>
      <alignment vertical="center"/>
    </xf>
  </cellStyleXfs>
  <cellXfs count="174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176" fontId="6" fillId="0" borderId="5" xfId="0" applyNumberFormat="1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8" xfId="69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49" fontId="10" fillId="0" borderId="7" xfId="60" applyNumberFormat="1" applyBorder="1" applyAlignment="1">
      <alignment horizontal="center" vertical="center"/>
    </xf>
    <xf numFmtId="49" fontId="11" fillId="0" borderId="7" xfId="60" applyNumberFormat="1" applyFont="1" applyBorder="1" applyAlignment="1">
      <alignment horizontal="center" vertical="center" wrapText="1"/>
    </xf>
    <xf numFmtId="177" fontId="12" fillId="0" borderId="7" xfId="0" applyNumberFormat="1" applyFont="1" applyBorder="1" applyAlignment="1">
      <alignment horizontal="center" vertical="center"/>
    </xf>
    <xf numFmtId="177" fontId="9" fillId="3" borderId="8" xfId="69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49" fontId="13" fillId="0" borderId="10" xfId="69" applyNumberFormat="1" applyFont="1" applyFill="1" applyBorder="1" applyAlignment="1">
      <alignment horizontal="center" vertical="center"/>
    </xf>
    <xf numFmtId="49" fontId="11" fillId="0" borderId="9" xfId="60" applyNumberFormat="1" applyFont="1" applyBorder="1" applyAlignment="1">
      <alignment horizontal="center" vertical="center" wrapText="1"/>
    </xf>
    <xf numFmtId="177" fontId="12" fillId="0" borderId="9" xfId="0" applyNumberFormat="1" applyFont="1" applyBorder="1" applyAlignment="1">
      <alignment horizontal="center" vertical="center"/>
    </xf>
    <xf numFmtId="177" fontId="9" fillId="3" borderId="10" xfId="69" applyNumberFormat="1" applyFont="1" applyFill="1" applyBorder="1" applyAlignment="1">
      <alignment horizontal="center" vertical="center" wrapText="1"/>
    </xf>
    <xf numFmtId="0" fontId="14" fillId="0" borderId="7" xfId="49" applyFont="1" applyFill="1" applyBorder="1" applyAlignment="1">
      <alignment horizontal="center" vertical="center"/>
    </xf>
    <xf numFmtId="0" fontId="14" fillId="0" borderId="7" xfId="72" applyFont="1" applyFill="1" applyBorder="1" applyAlignment="1">
      <alignment horizontal="center" vertical="center"/>
    </xf>
    <xf numFmtId="0" fontId="14" fillId="0" borderId="7" xfId="73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0" borderId="7" xfId="74" applyFont="1" applyFill="1" applyBorder="1" applyAlignment="1">
      <alignment horizontal="center" vertical="center"/>
    </xf>
    <xf numFmtId="0" fontId="14" fillId="0" borderId="7" xfId="75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2" fontId="15" fillId="0" borderId="13" xfId="0" applyNumberFormat="1" applyFont="1" applyFill="1" applyBorder="1" applyAlignment="1">
      <alignment horizontal="center" vertical="center" wrapText="1"/>
    </xf>
    <xf numFmtId="176" fontId="16" fillId="2" borderId="1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9" fontId="5" fillId="0" borderId="3" xfId="0" applyNumberFormat="1" applyFont="1" applyFill="1" applyBorder="1" applyAlignment="1">
      <alignment horizontal="center" vertical="center"/>
    </xf>
    <xf numFmtId="178" fontId="5" fillId="0" borderId="3" xfId="0" applyNumberFormat="1" applyFont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9" fontId="6" fillId="0" borderId="5" xfId="0" applyNumberFormat="1" applyFont="1" applyFill="1" applyBorder="1" applyAlignment="1">
      <alignment horizontal="left" vertical="center"/>
    </xf>
    <xf numFmtId="178" fontId="6" fillId="0" borderId="5" xfId="0" applyNumberFormat="1" applyFont="1" applyBorder="1" applyAlignment="1">
      <alignment horizontal="left" vertical="center"/>
    </xf>
    <xf numFmtId="9" fontId="6" fillId="0" borderId="5" xfId="0" applyNumberFormat="1" applyFont="1" applyBorder="1" applyAlignment="1">
      <alignment horizontal="left" vertical="center"/>
    </xf>
    <xf numFmtId="9" fontId="5" fillId="0" borderId="0" xfId="0" applyNumberFormat="1" applyFont="1" applyFill="1" applyBorder="1" applyAlignment="1">
      <alignment horizontal="left" vertical="center"/>
    </xf>
    <xf numFmtId="178" fontId="5" fillId="2" borderId="0" xfId="0" applyNumberFormat="1" applyFont="1" applyFill="1" applyBorder="1" applyAlignment="1">
      <alignment horizontal="left" vertical="center"/>
    </xf>
    <xf numFmtId="9" fontId="5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178" fontId="7" fillId="0" borderId="7" xfId="0" applyNumberFormat="1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177" fontId="17" fillId="0" borderId="7" xfId="0" applyNumberFormat="1" applyFont="1" applyFill="1" applyBorder="1" applyAlignment="1">
      <alignment horizontal="center" vertical="center" wrapText="1"/>
    </xf>
    <xf numFmtId="9" fontId="17" fillId="0" borderId="7" xfId="3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177" fontId="17" fillId="0" borderId="9" xfId="0" applyNumberFormat="1" applyFont="1" applyFill="1" applyBorder="1" applyAlignment="1">
      <alignment horizontal="center" vertical="center" wrapText="1"/>
    </xf>
    <xf numFmtId="9" fontId="17" fillId="0" borderId="9" xfId="3" applyNumberFormat="1" applyFont="1" applyFill="1" applyBorder="1" applyAlignment="1">
      <alignment horizontal="center" vertical="center" wrapText="1"/>
    </xf>
    <xf numFmtId="49" fontId="19" fillId="0" borderId="9" xfId="69" applyNumberFormat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9" fontId="14" fillId="2" borderId="7" xfId="0" applyNumberFormat="1" applyFont="1" applyFill="1" applyBorder="1" applyAlignment="1">
      <alignment horizontal="center" vertical="center"/>
    </xf>
    <xf numFmtId="0" fontId="14" fillId="2" borderId="7" xfId="60" applyFont="1" applyFill="1" applyBorder="1" applyAlignment="1">
      <alignment horizontal="center" vertical="center"/>
    </xf>
    <xf numFmtId="0" fontId="14" fillId="0" borderId="7" xfId="76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 wrapText="1"/>
    </xf>
    <xf numFmtId="2" fontId="8" fillId="0" borderId="13" xfId="0" applyNumberFormat="1" applyFont="1" applyFill="1" applyBorder="1" applyAlignment="1">
      <alignment horizontal="center" vertical="center" wrapText="1"/>
    </xf>
    <xf numFmtId="177" fontId="8" fillId="0" borderId="13" xfId="0" applyNumberFormat="1" applyFont="1" applyFill="1" applyBorder="1" applyAlignment="1">
      <alignment horizontal="center" vertical="center" wrapText="1"/>
    </xf>
    <xf numFmtId="9" fontId="8" fillId="0" borderId="13" xfId="0" applyNumberFormat="1" applyFont="1" applyFill="1" applyBorder="1" applyAlignment="1">
      <alignment horizontal="center" vertical="center" wrapText="1"/>
    </xf>
    <xf numFmtId="177" fontId="15" fillId="0" borderId="13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center"/>
    </xf>
    <xf numFmtId="177" fontId="5" fillId="0" borderId="1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177" fontId="5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0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/>
    </xf>
    <xf numFmtId="0" fontId="12" fillId="0" borderId="7" xfId="0" applyFont="1" applyFill="1" applyBorder="1" applyAlignment="1">
      <alignment horizontal="center" vertical="center" wrapText="1"/>
    </xf>
    <xf numFmtId="0" fontId="20" fillId="0" borderId="7" xfId="5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49" fontId="23" fillId="0" borderId="8" xfId="69" applyNumberFormat="1" applyFont="1" applyFill="1" applyBorder="1" applyAlignment="1">
      <alignment horizontal="center" vertical="center"/>
    </xf>
    <xf numFmtId="49" fontId="23" fillId="0" borderId="7" xfId="70" applyNumberFormat="1" applyFont="1" applyFill="1" applyBorder="1" applyAlignment="1">
      <alignment horizontal="center" vertical="center" wrapText="1"/>
    </xf>
    <xf numFmtId="49" fontId="9" fillId="0" borderId="8" xfId="69" applyNumberFormat="1" applyFont="1" applyFill="1" applyBorder="1" applyAlignment="1">
      <alignment horizontal="center"/>
    </xf>
    <xf numFmtId="49" fontId="11" fillId="0" borderId="7" xfId="70" applyNumberFormat="1" applyFont="1" applyFill="1" applyBorder="1" applyAlignment="1">
      <alignment horizontal="center" vertical="center" wrapText="1"/>
    </xf>
    <xf numFmtId="0" fontId="9" fillId="0" borderId="10" xfId="69" applyFont="1" applyFill="1" applyBorder="1" applyAlignment="1">
      <alignment horizontal="center" vertical="center"/>
    </xf>
    <xf numFmtId="49" fontId="9" fillId="0" borderId="10" xfId="69" applyNumberFormat="1" applyFont="1" applyFill="1" applyBorder="1" applyAlignment="1">
      <alignment horizontal="center"/>
    </xf>
    <xf numFmtId="49" fontId="11" fillId="0" borderId="9" xfId="70" applyNumberFormat="1" applyFont="1" applyFill="1" applyBorder="1" applyAlignment="1">
      <alignment horizontal="center" vertical="center" wrapText="1"/>
    </xf>
    <xf numFmtId="0" fontId="9" fillId="0" borderId="7" xfId="69" applyFont="1" applyFill="1" applyBorder="1" applyAlignment="1">
      <alignment horizontal="center" vertical="center"/>
    </xf>
    <xf numFmtId="49" fontId="9" fillId="0" borderId="7" xfId="69" applyNumberFormat="1" applyFont="1" applyFill="1" applyBorder="1" applyAlignment="1">
      <alignment horizontal="center"/>
    </xf>
    <xf numFmtId="177" fontId="9" fillId="3" borderId="7" xfId="69" applyNumberFormat="1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177" fontId="23" fillId="0" borderId="7" xfId="0" applyNumberFormat="1" applyFont="1" applyFill="1" applyBorder="1" applyAlignment="1">
      <alignment horizontal="center" vertical="center" wrapText="1"/>
    </xf>
    <xf numFmtId="9" fontId="23" fillId="0" borderId="7" xfId="3" applyNumberFormat="1" applyFont="1" applyFill="1" applyBorder="1" applyAlignment="1">
      <alignment horizontal="center" vertical="center" wrapText="1"/>
    </xf>
    <xf numFmtId="177" fontId="20" fillId="0" borderId="7" xfId="50" applyNumberFormat="1" applyFont="1" applyBorder="1" applyAlignment="1">
      <alignment horizontal="center" vertical="center"/>
    </xf>
    <xf numFmtId="49" fontId="24" fillId="0" borderId="9" xfId="69" applyNumberFormat="1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2" fontId="23" fillId="0" borderId="7" xfId="0" applyNumberFormat="1" applyFont="1" applyFill="1" applyBorder="1" applyAlignment="1">
      <alignment horizontal="center" vertical="center" wrapText="1"/>
    </xf>
    <xf numFmtId="49" fontId="13" fillId="0" borderId="17" xfId="69" applyNumberFormat="1" applyFont="1" applyFill="1" applyBorder="1" applyAlignment="1">
      <alignment horizontal="center"/>
    </xf>
    <xf numFmtId="2" fontId="21" fillId="0" borderId="7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177" fontId="8" fillId="0" borderId="9" xfId="0" applyNumberFormat="1" applyFont="1" applyFill="1" applyBorder="1" applyAlignment="1">
      <alignment horizontal="center" vertical="center" wrapText="1"/>
    </xf>
    <xf numFmtId="9" fontId="8" fillId="0" borderId="9" xfId="0" applyNumberFormat="1" applyFont="1" applyFill="1" applyBorder="1" applyAlignment="1">
      <alignment horizontal="center" vertical="center" wrapText="1"/>
    </xf>
    <xf numFmtId="0" fontId="19" fillId="0" borderId="9" xfId="69" applyFont="1" applyFill="1" applyBorder="1" applyAlignment="1">
      <alignment horizontal="center" vertical="center" wrapText="1"/>
    </xf>
    <xf numFmtId="49" fontId="13" fillId="0" borderId="18" xfId="69" applyNumberFormat="1" applyFont="1" applyFill="1" applyBorder="1" applyAlignment="1">
      <alignment horizontal="center"/>
    </xf>
    <xf numFmtId="2" fontId="3" fillId="0" borderId="9" xfId="0" applyNumberFormat="1" applyFont="1" applyFill="1" applyBorder="1" applyAlignment="1">
      <alignment horizontal="center" vertical="center" wrapText="1"/>
    </xf>
    <xf numFmtId="0" fontId="19" fillId="0" borderId="7" xfId="69" applyFont="1" applyFill="1" applyBorder="1" applyAlignment="1">
      <alignment horizontal="center" vertical="center" wrapText="1"/>
    </xf>
    <xf numFmtId="49" fontId="13" fillId="0" borderId="7" xfId="69" applyNumberFormat="1" applyFont="1" applyFill="1" applyBorder="1" applyAlignment="1">
      <alignment horizontal="center"/>
    </xf>
    <xf numFmtId="177" fontId="12" fillId="0" borderId="0" xfId="0" applyNumberFormat="1" applyFont="1" applyFill="1" applyBorder="1" applyAlignment="1">
      <alignment horizontal="center"/>
    </xf>
    <xf numFmtId="0" fontId="23" fillId="0" borderId="0" xfId="0" applyFont="1" applyFill="1" applyAlignment="1">
      <alignment horizontal="center" vertical="center"/>
    </xf>
    <xf numFmtId="0" fontId="23" fillId="0" borderId="17" xfId="59" applyFont="1" applyFill="1" applyBorder="1" applyAlignment="1">
      <alignment horizontal="center" vertical="center"/>
    </xf>
    <xf numFmtId="49" fontId="23" fillId="0" borderId="11" xfId="59" applyNumberFormat="1" applyFont="1" applyFill="1" applyBorder="1" applyAlignment="1">
      <alignment horizontal="center" vertical="center" wrapText="1"/>
    </xf>
    <xf numFmtId="0" fontId="23" fillId="0" borderId="8" xfId="70" applyFont="1" applyFill="1" applyBorder="1" applyAlignment="1">
      <alignment horizontal="center" vertical="center"/>
    </xf>
    <xf numFmtId="0" fontId="23" fillId="0" borderId="17" xfId="70" applyFont="1" applyFill="1" applyBorder="1" applyAlignment="1">
      <alignment horizontal="center" vertical="center"/>
    </xf>
    <xf numFmtId="49" fontId="23" fillId="0" borderId="11" xfId="70" applyNumberFormat="1" applyFont="1" applyFill="1" applyBorder="1" applyAlignment="1">
      <alignment horizontal="center" vertical="center" wrapText="1"/>
    </xf>
    <xf numFmtId="0" fontId="23" fillId="0" borderId="17" xfId="51" applyFont="1" applyFill="1" applyBorder="1" applyAlignment="1">
      <alignment horizontal="center" vertical="center"/>
    </xf>
    <xf numFmtId="0" fontId="20" fillId="2" borderId="7" xfId="50" applyFont="1" applyFill="1" applyBorder="1" applyAlignment="1">
      <alignment horizontal="center" vertical="center"/>
    </xf>
    <xf numFmtId="49" fontId="23" fillId="0" borderId="7" xfId="60" applyNumberFormat="1" applyFont="1" applyBorder="1" applyAlignment="1">
      <alignment horizontal="center" vertical="center"/>
    </xf>
    <xf numFmtId="0" fontId="23" fillId="0" borderId="8" xfId="53" applyFont="1" applyFill="1" applyBorder="1" applyAlignment="1">
      <alignment horizontal="center" vertical="center"/>
    </xf>
    <xf numFmtId="0" fontId="23" fillId="0" borderId="17" xfId="57" applyFont="1" applyFill="1" applyBorder="1" applyAlignment="1">
      <alignment horizontal="center" vertical="center"/>
    </xf>
    <xf numFmtId="0" fontId="23" fillId="0" borderId="17" xfId="55" applyFont="1" applyFill="1" applyBorder="1" applyAlignment="1">
      <alignment horizontal="center" vertical="center"/>
    </xf>
    <xf numFmtId="0" fontId="23" fillId="0" borderId="17" xfId="61" applyFont="1" applyFill="1" applyBorder="1" applyAlignment="1">
      <alignment horizontal="center" vertical="center"/>
    </xf>
    <xf numFmtId="0" fontId="23" fillId="0" borderId="17" xfId="63" applyFont="1" applyFill="1" applyBorder="1" applyAlignment="1">
      <alignment horizontal="center" vertical="center"/>
    </xf>
    <xf numFmtId="0" fontId="23" fillId="0" borderId="17" xfId="66" applyFont="1" applyFill="1" applyBorder="1" applyAlignment="1">
      <alignment horizontal="center" vertical="center"/>
    </xf>
    <xf numFmtId="0" fontId="23" fillId="0" borderId="8" xfId="59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3" fillId="0" borderId="8" xfId="52" applyFont="1" applyFill="1" applyBorder="1" applyAlignment="1">
      <alignment horizontal="center" vertical="center"/>
    </xf>
    <xf numFmtId="0" fontId="23" fillId="0" borderId="8" xfId="54" applyFont="1" applyFill="1" applyBorder="1" applyAlignment="1">
      <alignment horizontal="center" vertical="center"/>
    </xf>
    <xf numFmtId="0" fontId="23" fillId="0" borderId="8" xfId="58" applyFont="1" applyFill="1" applyBorder="1" applyAlignment="1">
      <alignment horizontal="center" vertical="center"/>
    </xf>
    <xf numFmtId="0" fontId="23" fillId="0" borderId="8" xfId="56" applyFont="1" applyFill="1" applyBorder="1" applyAlignment="1">
      <alignment horizontal="center" vertical="center"/>
    </xf>
    <xf numFmtId="0" fontId="23" fillId="0" borderId="8" xfId="62" applyFont="1" applyFill="1" applyBorder="1" applyAlignment="1">
      <alignment horizontal="center" vertical="center"/>
    </xf>
    <xf numFmtId="0" fontId="23" fillId="0" borderId="8" xfId="65" applyFont="1" applyFill="1" applyBorder="1" applyAlignment="1">
      <alignment horizontal="center" vertical="center"/>
    </xf>
    <xf numFmtId="0" fontId="23" fillId="0" borderId="8" xfId="67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19" xfId="70" applyFont="1" applyFill="1" applyBorder="1" applyAlignment="1">
      <alignment horizontal="center" vertical="center" wrapText="1"/>
    </xf>
    <xf numFmtId="0" fontId="23" fillId="0" borderId="8" xfId="69" applyFont="1" applyFill="1" applyBorder="1" applyAlignment="1">
      <alignment horizontal="center" vertical="center"/>
    </xf>
    <xf numFmtId="177" fontId="23" fillId="0" borderId="7" xfId="0" applyNumberFormat="1" applyFont="1" applyBorder="1" applyAlignment="1">
      <alignment horizontal="center" vertical="center"/>
    </xf>
    <xf numFmtId="177" fontId="23" fillId="3" borderId="8" xfId="69" applyNumberFormat="1" applyFont="1" applyFill="1" applyBorder="1" applyAlignment="1">
      <alignment horizontal="center" vertical="center" wrapText="1"/>
    </xf>
  </cellXfs>
  <cellStyles count="7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1" xfId="50"/>
    <cellStyle name="常规 12" xfId="51"/>
    <cellStyle name="常规 13" xfId="52"/>
    <cellStyle name="常规 14" xfId="53"/>
    <cellStyle name="常规 15" xfId="54"/>
    <cellStyle name="常规 16" xfId="55"/>
    <cellStyle name="常规 17" xfId="56"/>
    <cellStyle name="常规 18" xfId="57"/>
    <cellStyle name="常规 19" xfId="58"/>
    <cellStyle name="常规 2" xfId="59"/>
    <cellStyle name="常规 2 2" xfId="60"/>
    <cellStyle name="常规 20" xfId="61"/>
    <cellStyle name="常规 21" xfId="62"/>
    <cellStyle name="常规 22" xfId="63"/>
    <cellStyle name="常规 23" xfId="64"/>
    <cellStyle name="常规 24" xfId="65"/>
    <cellStyle name="常规 25" xfId="66"/>
    <cellStyle name="常规 26" xfId="67"/>
    <cellStyle name="常规 29" xfId="68"/>
    <cellStyle name="常规 3" xfId="69"/>
    <cellStyle name="常规 3 2" xfId="70"/>
    <cellStyle name="常规 4" xfId="71"/>
    <cellStyle name="常规 5" xfId="72"/>
    <cellStyle name="常规 6" xfId="73"/>
    <cellStyle name="常规 7" xfId="74"/>
    <cellStyle name="常规 8" xfId="75"/>
    <cellStyle name="常规 9" xfId="76"/>
    <cellStyle name="常规_Sheet1 2" xfId="7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403363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186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403225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186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4</xdr:col>
      <xdr:colOff>12065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32"/>
  <sheetViews>
    <sheetView zoomScale="85" zoomScaleNormal="85" topLeftCell="A104" workbookViewId="0">
      <selection activeCell="F6" sqref="F$1:F$1048576"/>
    </sheetView>
  </sheetViews>
  <sheetFormatPr defaultColWidth="9" defaultRowHeight="13.5"/>
  <cols>
    <col min="1" max="1" width="7.625" style="8" customWidth="1"/>
    <col min="2" max="2" width="8" style="9" customWidth="1"/>
    <col min="3" max="3" width="8.75" style="8" customWidth="1"/>
    <col min="4" max="4" width="18.0333333333333" style="8" customWidth="1"/>
    <col min="5" max="5" width="13.125" style="10" customWidth="1"/>
    <col min="6" max="6" width="7.125" style="10" customWidth="1"/>
    <col min="7" max="7" width="7.625" style="11" customWidth="1"/>
    <col min="8" max="8" width="6.75" style="11" customWidth="1"/>
    <col min="9" max="9" width="9.375" style="8" customWidth="1"/>
    <col min="10" max="10" width="7.375" style="12" customWidth="1"/>
    <col min="11" max="11" width="6.75" style="13" customWidth="1"/>
    <col min="12" max="12" width="7.5" style="12" customWidth="1"/>
    <col min="13" max="13" width="9.23333333333333" style="12" customWidth="1"/>
    <col min="14" max="14" width="19.35" style="112" customWidth="1"/>
    <col min="15" max="15" width="25" style="10" customWidth="1"/>
    <col min="16" max="16" width="8.625" style="10" customWidth="1"/>
    <col min="17" max="17" width="7.625" style="10" customWidth="1"/>
    <col min="18" max="16384" width="9" style="10"/>
  </cols>
  <sheetData>
    <row r="1" s="1" customFormat="1" ht="23.25" customHeight="1" spans="1:21">
      <c r="A1" s="14"/>
      <c r="B1" s="15"/>
      <c r="C1" s="15"/>
      <c r="D1" s="15"/>
      <c r="E1" s="14"/>
      <c r="F1" s="14"/>
      <c r="G1" s="16"/>
      <c r="H1" s="16"/>
      <c r="I1" s="15"/>
      <c r="J1" s="15"/>
      <c r="K1" s="61"/>
      <c r="L1" s="15"/>
      <c r="M1" s="15"/>
      <c r="N1" s="62"/>
      <c r="O1" s="63"/>
      <c r="P1" s="62"/>
      <c r="Q1" s="62"/>
      <c r="R1" s="99"/>
      <c r="S1" s="14"/>
      <c r="T1" s="14"/>
      <c r="U1" s="100"/>
    </row>
    <row r="2" s="1" customFormat="1" ht="22.5" customHeight="1" spans="1:21">
      <c r="A2" s="17" t="s">
        <v>0</v>
      </c>
      <c r="B2" s="18"/>
      <c r="C2" s="18"/>
      <c r="D2" s="18"/>
      <c r="E2" s="19"/>
      <c r="F2" s="19"/>
      <c r="G2" s="20"/>
      <c r="H2" s="20"/>
      <c r="I2" s="18"/>
      <c r="J2" s="18"/>
      <c r="K2" s="64"/>
      <c r="L2" s="18"/>
      <c r="M2" s="18"/>
      <c r="N2" s="65"/>
      <c r="O2" s="66"/>
      <c r="P2" s="65"/>
      <c r="Q2" s="65"/>
      <c r="R2" s="101"/>
      <c r="S2" s="19"/>
      <c r="T2" s="19"/>
      <c r="U2" s="102"/>
    </row>
    <row r="3" s="1" customFormat="1" ht="24.75" customHeight="1" spans="1:21">
      <c r="A3" s="21" t="s">
        <v>1</v>
      </c>
      <c r="B3" s="22"/>
      <c r="C3" s="22"/>
      <c r="D3" s="22"/>
      <c r="E3" s="23"/>
      <c r="F3" s="23"/>
      <c r="G3" s="24"/>
      <c r="H3" s="24"/>
      <c r="I3" s="22"/>
      <c r="J3" s="22"/>
      <c r="K3" s="67"/>
      <c r="L3" s="22"/>
      <c r="M3" s="22"/>
      <c r="N3" s="68"/>
      <c r="O3" s="69"/>
      <c r="P3" s="68"/>
      <c r="Q3" s="68"/>
      <c r="R3" s="103"/>
      <c r="S3" s="23"/>
      <c r="T3" s="23"/>
      <c r="U3" s="104"/>
    </row>
    <row r="4" s="2" customFormat="1" ht="24.75" customHeight="1" spans="1:21">
      <c r="A4" s="25" t="s">
        <v>2</v>
      </c>
      <c r="B4" s="26"/>
      <c r="C4" s="26"/>
      <c r="D4" s="26"/>
      <c r="E4" s="27"/>
      <c r="F4" s="27"/>
      <c r="G4" s="28"/>
      <c r="H4" s="28"/>
      <c r="I4" s="26"/>
      <c r="J4" s="26"/>
      <c r="K4" s="70"/>
      <c r="L4" s="26"/>
      <c r="M4" s="26"/>
      <c r="N4" s="71"/>
      <c r="O4" s="72"/>
      <c r="P4" s="71"/>
      <c r="Q4" s="71"/>
      <c r="R4" s="105"/>
      <c r="S4" s="27"/>
      <c r="T4" s="27"/>
      <c r="U4" s="27"/>
    </row>
    <row r="5" s="2" customFormat="1" ht="25.5" customHeight="1" spans="1:21">
      <c r="A5" s="25" t="s">
        <v>3</v>
      </c>
      <c r="B5" s="26"/>
      <c r="C5" s="26"/>
      <c r="D5" s="26"/>
      <c r="E5" s="27"/>
      <c r="F5" s="27"/>
      <c r="G5" s="28"/>
      <c r="H5" s="28"/>
      <c r="I5" s="26"/>
      <c r="J5" s="26"/>
      <c r="K5" s="70"/>
      <c r="L5" s="26"/>
      <c r="M5" s="26"/>
      <c r="N5" s="71"/>
      <c r="O5" s="72"/>
      <c r="P5" s="71"/>
      <c r="Q5" s="71"/>
      <c r="R5" s="105"/>
      <c r="S5" s="27"/>
      <c r="T5" s="27"/>
      <c r="U5" s="27"/>
    </row>
    <row r="6" s="3" customFormat="1" ht="24.75" customHeight="1" spans="1:17">
      <c r="A6" s="29" t="s">
        <v>4</v>
      </c>
      <c r="B6" s="29" t="s">
        <v>5</v>
      </c>
      <c r="C6" s="30" t="s">
        <v>6</v>
      </c>
      <c r="D6" s="29" t="s">
        <v>7</v>
      </c>
      <c r="E6" s="29" t="s">
        <v>8</v>
      </c>
      <c r="F6" s="29" t="s">
        <v>9</v>
      </c>
      <c r="G6" s="31" t="s">
        <v>10</v>
      </c>
      <c r="H6" s="31" t="s">
        <v>11</v>
      </c>
      <c r="I6" s="29" t="s">
        <v>12</v>
      </c>
      <c r="J6" s="73" t="s">
        <v>13</v>
      </c>
      <c r="K6" s="74" t="s">
        <v>14</v>
      </c>
      <c r="L6" s="75" t="s">
        <v>15</v>
      </c>
      <c r="M6" s="73" t="s">
        <v>16</v>
      </c>
      <c r="N6" s="113" t="s">
        <v>17</v>
      </c>
      <c r="O6" s="29" t="s">
        <v>18</v>
      </c>
      <c r="P6" s="29" t="s">
        <v>19</v>
      </c>
      <c r="Q6" s="106" t="s">
        <v>20</v>
      </c>
    </row>
    <row r="7" s="110" customFormat="1" ht="18.6" customHeight="1" spans="1:17">
      <c r="A7" s="113">
        <f>ROW()-6</f>
        <v>1</v>
      </c>
      <c r="B7" s="114" t="s">
        <v>21</v>
      </c>
      <c r="C7" s="115" t="s">
        <v>22</v>
      </c>
      <c r="D7" s="145" t="s">
        <v>23</v>
      </c>
      <c r="E7" s="117" t="s">
        <v>24</v>
      </c>
      <c r="F7" s="114" t="s">
        <v>25</v>
      </c>
      <c r="G7" s="114">
        <v>7.19</v>
      </c>
      <c r="H7" s="114">
        <v>7.19</v>
      </c>
      <c r="I7" s="126">
        <f>H7*1120</f>
        <v>8052.8</v>
      </c>
      <c r="J7" s="127">
        <f>H7*68.32</f>
        <v>491.2208</v>
      </c>
      <c r="K7" s="128">
        <v>0.8</v>
      </c>
      <c r="L7" s="127">
        <f>J7*K7</f>
        <v>392.97664</v>
      </c>
      <c r="M7" s="129">
        <v>98.24416</v>
      </c>
      <c r="N7" s="159" t="s">
        <v>26</v>
      </c>
      <c r="O7" s="131" t="s">
        <v>27</v>
      </c>
      <c r="P7" s="126"/>
      <c r="Q7" s="131"/>
    </row>
    <row r="8" s="110" customFormat="1" ht="18.6" customHeight="1" spans="1:17">
      <c r="A8" s="113">
        <f t="shared" ref="A8:A17" si="0">ROW()-6</f>
        <v>2</v>
      </c>
      <c r="B8" s="114" t="s">
        <v>28</v>
      </c>
      <c r="C8" s="115" t="s">
        <v>22</v>
      </c>
      <c r="D8" s="145" t="s">
        <v>29</v>
      </c>
      <c r="E8" s="117" t="s">
        <v>30</v>
      </c>
      <c r="F8" s="114" t="s">
        <v>25</v>
      </c>
      <c r="G8" s="114">
        <v>7.8</v>
      </c>
      <c r="H8" s="114">
        <v>7.8</v>
      </c>
      <c r="I8" s="126">
        <f t="shared" ref="I8:I39" si="1">H8*1120</f>
        <v>8736</v>
      </c>
      <c r="J8" s="127">
        <f t="shared" ref="J8:J39" si="2">H8*68.32</f>
        <v>532.896</v>
      </c>
      <c r="K8" s="128">
        <v>0.8</v>
      </c>
      <c r="L8" s="127">
        <f t="shared" ref="L8:L39" si="3">J8*K8</f>
        <v>426.3168</v>
      </c>
      <c r="M8" s="129">
        <v>106.5792</v>
      </c>
      <c r="N8" s="159" t="s">
        <v>31</v>
      </c>
      <c r="O8" s="131" t="s">
        <v>27</v>
      </c>
      <c r="P8" s="126"/>
      <c r="Q8" s="131"/>
    </row>
    <row r="9" s="110" customFormat="1" ht="18.6" customHeight="1" spans="1:17">
      <c r="A9" s="113">
        <f t="shared" si="0"/>
        <v>3</v>
      </c>
      <c r="B9" s="114" t="s">
        <v>32</v>
      </c>
      <c r="C9" s="115" t="s">
        <v>22</v>
      </c>
      <c r="D9" s="145" t="s">
        <v>23</v>
      </c>
      <c r="E9" s="117" t="s">
        <v>33</v>
      </c>
      <c r="F9" s="114" t="s">
        <v>25</v>
      </c>
      <c r="G9" s="114">
        <v>9.58</v>
      </c>
      <c r="H9" s="114">
        <v>9.58</v>
      </c>
      <c r="I9" s="126">
        <f t="shared" si="1"/>
        <v>10729.6</v>
      </c>
      <c r="J9" s="127">
        <f t="shared" si="2"/>
        <v>654.5056</v>
      </c>
      <c r="K9" s="128">
        <v>0.8</v>
      </c>
      <c r="L9" s="127">
        <f t="shared" si="3"/>
        <v>523.60448</v>
      </c>
      <c r="M9" s="129">
        <v>130.90112</v>
      </c>
      <c r="N9" s="159" t="s">
        <v>34</v>
      </c>
      <c r="O9" s="131" t="s">
        <v>27</v>
      </c>
      <c r="P9" s="126"/>
      <c r="Q9" s="131"/>
    </row>
    <row r="10" s="144" customFormat="1" ht="18.6" customHeight="1" spans="1:17">
      <c r="A10" s="113">
        <f t="shared" si="0"/>
        <v>4</v>
      </c>
      <c r="B10" s="114" t="s">
        <v>35</v>
      </c>
      <c r="C10" s="115" t="s">
        <v>22</v>
      </c>
      <c r="D10" s="145" t="s">
        <v>36</v>
      </c>
      <c r="E10" s="117" t="s">
        <v>37</v>
      </c>
      <c r="F10" s="114" t="s">
        <v>25</v>
      </c>
      <c r="G10" s="114">
        <v>7.55</v>
      </c>
      <c r="H10" s="114">
        <v>7.55</v>
      </c>
      <c r="I10" s="126">
        <f t="shared" si="1"/>
        <v>8456</v>
      </c>
      <c r="J10" s="127">
        <f t="shared" si="2"/>
        <v>515.816</v>
      </c>
      <c r="K10" s="128">
        <v>0.8</v>
      </c>
      <c r="L10" s="127">
        <f t="shared" si="3"/>
        <v>412.6528</v>
      </c>
      <c r="M10" s="129">
        <v>103.1632</v>
      </c>
      <c r="N10" s="159" t="s">
        <v>38</v>
      </c>
      <c r="O10" s="131" t="s">
        <v>27</v>
      </c>
      <c r="P10" s="126"/>
      <c r="Q10" s="169"/>
    </row>
    <row r="11" s="110" customFormat="1" ht="18.6" customHeight="1" spans="1:17">
      <c r="A11" s="113">
        <f t="shared" si="0"/>
        <v>5</v>
      </c>
      <c r="B11" s="114" t="s">
        <v>39</v>
      </c>
      <c r="C11" s="115" t="s">
        <v>22</v>
      </c>
      <c r="D11" s="145" t="s">
        <v>23</v>
      </c>
      <c r="E11" s="117" t="s">
        <v>40</v>
      </c>
      <c r="F11" s="114" t="s">
        <v>25</v>
      </c>
      <c r="G11" s="114">
        <v>4.92</v>
      </c>
      <c r="H11" s="114">
        <v>4.92</v>
      </c>
      <c r="I11" s="126">
        <f t="shared" si="1"/>
        <v>5510.4</v>
      </c>
      <c r="J11" s="127">
        <f t="shared" si="2"/>
        <v>336.1344</v>
      </c>
      <c r="K11" s="128">
        <v>0.8</v>
      </c>
      <c r="L11" s="127">
        <f t="shared" si="3"/>
        <v>268.90752</v>
      </c>
      <c r="M11" s="129">
        <v>67.22688</v>
      </c>
      <c r="N11" s="159" t="s">
        <v>41</v>
      </c>
      <c r="O11" s="131" t="s">
        <v>27</v>
      </c>
      <c r="P11" s="126"/>
      <c r="Q11" s="131"/>
    </row>
    <row r="12" s="110" customFormat="1" ht="18.6" customHeight="1" spans="1:17">
      <c r="A12" s="113">
        <f t="shared" si="0"/>
        <v>6</v>
      </c>
      <c r="B12" s="114" t="s">
        <v>42</v>
      </c>
      <c r="C12" s="115" t="s">
        <v>22</v>
      </c>
      <c r="D12" s="145" t="s">
        <v>43</v>
      </c>
      <c r="E12" s="117" t="s">
        <v>44</v>
      </c>
      <c r="F12" s="114" t="s">
        <v>25</v>
      </c>
      <c r="G12" s="114">
        <v>6.71</v>
      </c>
      <c r="H12" s="114">
        <v>6.71</v>
      </c>
      <c r="I12" s="126">
        <f t="shared" si="1"/>
        <v>7515.2</v>
      </c>
      <c r="J12" s="127">
        <f t="shared" si="2"/>
        <v>458.4272</v>
      </c>
      <c r="K12" s="128">
        <v>0.8</v>
      </c>
      <c r="L12" s="127">
        <f t="shared" si="3"/>
        <v>366.74176</v>
      </c>
      <c r="M12" s="129">
        <v>91.68544</v>
      </c>
      <c r="N12" s="159" t="s">
        <v>45</v>
      </c>
      <c r="O12" s="131" t="s">
        <v>27</v>
      </c>
      <c r="P12" s="126"/>
      <c r="Q12" s="131"/>
    </row>
    <row r="13" s="110" customFormat="1" ht="18.6" customHeight="1" spans="1:17">
      <c r="A13" s="113">
        <f t="shared" si="0"/>
        <v>7</v>
      </c>
      <c r="B13" s="114" t="s">
        <v>46</v>
      </c>
      <c r="C13" s="115" t="s">
        <v>22</v>
      </c>
      <c r="D13" s="145" t="s">
        <v>47</v>
      </c>
      <c r="E13" s="117" t="s">
        <v>48</v>
      </c>
      <c r="F13" s="114" t="s">
        <v>25</v>
      </c>
      <c r="G13" s="114">
        <v>6.17</v>
      </c>
      <c r="H13" s="114">
        <v>6.17</v>
      </c>
      <c r="I13" s="126">
        <f t="shared" si="1"/>
        <v>6910.4</v>
      </c>
      <c r="J13" s="127">
        <f t="shared" si="2"/>
        <v>421.5344</v>
      </c>
      <c r="K13" s="128">
        <v>0.8</v>
      </c>
      <c r="L13" s="127">
        <f t="shared" si="3"/>
        <v>337.22752</v>
      </c>
      <c r="M13" s="129">
        <v>84.30688</v>
      </c>
      <c r="N13" s="159" t="s">
        <v>49</v>
      </c>
      <c r="O13" s="131" t="s">
        <v>27</v>
      </c>
      <c r="P13" s="160"/>
      <c r="Q13" s="131"/>
    </row>
    <row r="14" s="110" customFormat="1" ht="18.6" customHeight="1" spans="1:17">
      <c r="A14" s="113">
        <f t="shared" si="0"/>
        <v>8</v>
      </c>
      <c r="B14" s="114" t="s">
        <v>50</v>
      </c>
      <c r="C14" s="115" t="s">
        <v>22</v>
      </c>
      <c r="D14" s="145" t="s">
        <v>51</v>
      </c>
      <c r="E14" s="117" t="s">
        <v>52</v>
      </c>
      <c r="F14" s="114" t="s">
        <v>25</v>
      </c>
      <c r="G14" s="114">
        <v>2.83</v>
      </c>
      <c r="H14" s="114">
        <v>2.83</v>
      </c>
      <c r="I14" s="126">
        <f t="shared" si="1"/>
        <v>3169.6</v>
      </c>
      <c r="J14" s="127">
        <f t="shared" si="2"/>
        <v>193.3456</v>
      </c>
      <c r="K14" s="128">
        <v>0.8</v>
      </c>
      <c r="L14" s="127">
        <f t="shared" si="3"/>
        <v>154.67648</v>
      </c>
      <c r="M14" s="129">
        <v>38.66912</v>
      </c>
      <c r="N14" s="159" t="s">
        <v>53</v>
      </c>
      <c r="O14" s="131" t="s">
        <v>27</v>
      </c>
      <c r="P14" s="126"/>
      <c r="Q14" s="131"/>
    </row>
    <row r="15" s="110" customFormat="1" ht="18.6" customHeight="1" spans="1:17">
      <c r="A15" s="113">
        <f t="shared" si="0"/>
        <v>9</v>
      </c>
      <c r="B15" s="114" t="s">
        <v>54</v>
      </c>
      <c r="C15" s="115" t="s">
        <v>22</v>
      </c>
      <c r="D15" s="145" t="s">
        <v>55</v>
      </c>
      <c r="E15" s="117" t="s">
        <v>56</v>
      </c>
      <c r="F15" s="114" t="s">
        <v>25</v>
      </c>
      <c r="G15" s="114">
        <v>4.99</v>
      </c>
      <c r="H15" s="114">
        <v>4.99</v>
      </c>
      <c r="I15" s="126">
        <f t="shared" si="1"/>
        <v>5588.8</v>
      </c>
      <c r="J15" s="127">
        <f t="shared" si="2"/>
        <v>340.9168</v>
      </c>
      <c r="K15" s="128">
        <v>0.8</v>
      </c>
      <c r="L15" s="127">
        <f t="shared" si="3"/>
        <v>272.73344</v>
      </c>
      <c r="M15" s="129">
        <v>68.18336</v>
      </c>
      <c r="N15" s="159" t="s">
        <v>57</v>
      </c>
      <c r="O15" s="131" t="s">
        <v>27</v>
      </c>
      <c r="P15" s="126"/>
      <c r="Q15" s="131"/>
    </row>
    <row r="16" s="110" customFormat="1" ht="18.6" customHeight="1" spans="1:17">
      <c r="A16" s="113">
        <f t="shared" si="0"/>
        <v>10</v>
      </c>
      <c r="B16" s="114" t="s">
        <v>58</v>
      </c>
      <c r="C16" s="115" t="s">
        <v>22</v>
      </c>
      <c r="D16" s="146" t="s">
        <v>59</v>
      </c>
      <c r="E16" s="117" t="s">
        <v>60</v>
      </c>
      <c r="F16" s="114" t="s">
        <v>25</v>
      </c>
      <c r="G16" s="114">
        <v>55.76</v>
      </c>
      <c r="H16" s="114">
        <v>55.76</v>
      </c>
      <c r="I16" s="126">
        <f t="shared" si="1"/>
        <v>62451.2</v>
      </c>
      <c r="J16" s="127">
        <f t="shared" si="2"/>
        <v>3809.5232</v>
      </c>
      <c r="K16" s="128">
        <v>0.8</v>
      </c>
      <c r="L16" s="127">
        <f t="shared" si="3"/>
        <v>3047.61856</v>
      </c>
      <c r="M16" s="129">
        <v>761.90464</v>
      </c>
      <c r="N16" s="146" t="s">
        <v>61</v>
      </c>
      <c r="O16" s="131" t="s">
        <v>27</v>
      </c>
      <c r="P16" s="126"/>
      <c r="Q16" s="131"/>
    </row>
    <row r="17" s="110" customFormat="1" ht="18.6" customHeight="1" spans="1:17">
      <c r="A17" s="113">
        <f t="shared" si="0"/>
        <v>11</v>
      </c>
      <c r="B17" s="114" t="s">
        <v>62</v>
      </c>
      <c r="C17" s="115" t="s">
        <v>22</v>
      </c>
      <c r="D17" s="147" t="s">
        <v>63</v>
      </c>
      <c r="E17" s="117" t="s">
        <v>64</v>
      </c>
      <c r="F17" s="114" t="s">
        <v>25</v>
      </c>
      <c r="G17" s="114">
        <v>7.79</v>
      </c>
      <c r="H17" s="114">
        <v>7.79</v>
      </c>
      <c r="I17" s="126">
        <f t="shared" si="1"/>
        <v>8724.8</v>
      </c>
      <c r="J17" s="127">
        <f t="shared" si="2"/>
        <v>532.2128</v>
      </c>
      <c r="K17" s="128">
        <v>0.8</v>
      </c>
      <c r="L17" s="127">
        <f t="shared" si="3"/>
        <v>425.77024</v>
      </c>
      <c r="M17" s="129">
        <v>106.44256</v>
      </c>
      <c r="N17" s="147" t="s">
        <v>65</v>
      </c>
      <c r="O17" s="131" t="s">
        <v>27</v>
      </c>
      <c r="P17" s="126"/>
      <c r="Q17" s="131"/>
    </row>
    <row r="18" s="110" customFormat="1" ht="18.6" customHeight="1" spans="1:17">
      <c r="A18" s="113">
        <f t="shared" ref="A18:A27" si="4">ROW()-6</f>
        <v>12</v>
      </c>
      <c r="B18" s="114" t="s">
        <v>66</v>
      </c>
      <c r="C18" s="115" t="s">
        <v>22</v>
      </c>
      <c r="D18" s="147" t="s">
        <v>67</v>
      </c>
      <c r="E18" s="117" t="s">
        <v>68</v>
      </c>
      <c r="F18" s="114" t="s">
        <v>25</v>
      </c>
      <c r="G18" s="114">
        <v>16.1</v>
      </c>
      <c r="H18" s="114">
        <v>16.1</v>
      </c>
      <c r="I18" s="126">
        <f t="shared" si="1"/>
        <v>18032</v>
      </c>
      <c r="J18" s="127">
        <f t="shared" si="2"/>
        <v>1099.952</v>
      </c>
      <c r="K18" s="128">
        <v>0.8</v>
      </c>
      <c r="L18" s="127">
        <f t="shared" si="3"/>
        <v>879.9616</v>
      </c>
      <c r="M18" s="129">
        <v>219.9904</v>
      </c>
      <c r="N18" s="147" t="s">
        <v>69</v>
      </c>
      <c r="O18" s="131" t="s">
        <v>27</v>
      </c>
      <c r="P18" s="126"/>
      <c r="Q18" s="131"/>
    </row>
    <row r="19" s="110" customFormat="1" ht="18.6" customHeight="1" spans="1:17">
      <c r="A19" s="113">
        <f t="shared" si="4"/>
        <v>13</v>
      </c>
      <c r="B19" s="114" t="s">
        <v>70</v>
      </c>
      <c r="C19" s="115" t="s">
        <v>22</v>
      </c>
      <c r="D19" s="148" t="s">
        <v>63</v>
      </c>
      <c r="E19" s="117" t="s">
        <v>71</v>
      </c>
      <c r="F19" s="114" t="s">
        <v>25</v>
      </c>
      <c r="G19" s="114">
        <v>3.59</v>
      </c>
      <c r="H19" s="114">
        <v>3.59</v>
      </c>
      <c r="I19" s="126">
        <f t="shared" si="1"/>
        <v>4020.8</v>
      </c>
      <c r="J19" s="127">
        <f t="shared" si="2"/>
        <v>245.2688</v>
      </c>
      <c r="K19" s="128">
        <v>0.8</v>
      </c>
      <c r="L19" s="127">
        <f t="shared" si="3"/>
        <v>196.21504</v>
      </c>
      <c r="M19" s="129">
        <v>49.05376</v>
      </c>
      <c r="N19" s="147" t="s">
        <v>72</v>
      </c>
      <c r="O19" s="131" t="s">
        <v>27</v>
      </c>
      <c r="P19" s="126"/>
      <c r="Q19" s="131"/>
    </row>
    <row r="20" s="110" customFormat="1" ht="18.6" customHeight="1" spans="1:17">
      <c r="A20" s="113">
        <f t="shared" si="4"/>
        <v>14</v>
      </c>
      <c r="B20" s="114" t="s">
        <v>73</v>
      </c>
      <c r="C20" s="115" t="s">
        <v>22</v>
      </c>
      <c r="D20" s="148" t="s">
        <v>74</v>
      </c>
      <c r="E20" s="117" t="s">
        <v>75</v>
      </c>
      <c r="F20" s="114" t="s">
        <v>25</v>
      </c>
      <c r="G20" s="114">
        <v>4.83</v>
      </c>
      <c r="H20" s="114">
        <v>4.83</v>
      </c>
      <c r="I20" s="126">
        <f t="shared" si="1"/>
        <v>5409.6</v>
      </c>
      <c r="J20" s="127">
        <f t="shared" si="2"/>
        <v>329.9856</v>
      </c>
      <c r="K20" s="128">
        <v>0.8</v>
      </c>
      <c r="L20" s="127">
        <f t="shared" si="3"/>
        <v>263.98848</v>
      </c>
      <c r="M20" s="129">
        <v>65.99712</v>
      </c>
      <c r="N20" s="147" t="s">
        <v>76</v>
      </c>
      <c r="O20" s="131" t="s">
        <v>27</v>
      </c>
      <c r="P20" s="126"/>
      <c r="Q20" s="131"/>
    </row>
    <row r="21" s="110" customFormat="1" ht="18.6" customHeight="1" spans="1:17">
      <c r="A21" s="113">
        <f t="shared" si="4"/>
        <v>15</v>
      </c>
      <c r="B21" s="114" t="s">
        <v>77</v>
      </c>
      <c r="C21" s="115" t="s">
        <v>22</v>
      </c>
      <c r="D21" s="148" t="s">
        <v>78</v>
      </c>
      <c r="E21" s="117" t="s">
        <v>79</v>
      </c>
      <c r="F21" s="114" t="s">
        <v>25</v>
      </c>
      <c r="G21" s="114">
        <v>9.8</v>
      </c>
      <c r="H21" s="114">
        <v>9.8</v>
      </c>
      <c r="I21" s="126">
        <f t="shared" si="1"/>
        <v>10976</v>
      </c>
      <c r="J21" s="127">
        <f t="shared" si="2"/>
        <v>669.536</v>
      </c>
      <c r="K21" s="128">
        <v>0.8</v>
      </c>
      <c r="L21" s="127">
        <f t="shared" si="3"/>
        <v>535.6288</v>
      </c>
      <c r="M21" s="129">
        <v>133.9072</v>
      </c>
      <c r="N21" s="147" t="s">
        <v>80</v>
      </c>
      <c r="O21" s="131" t="s">
        <v>27</v>
      </c>
      <c r="P21" s="126"/>
      <c r="Q21" s="131"/>
    </row>
    <row r="22" s="110" customFormat="1" ht="18.6" customHeight="1" spans="1:17">
      <c r="A22" s="113">
        <f t="shared" si="4"/>
        <v>16</v>
      </c>
      <c r="B22" s="114" t="s">
        <v>81</v>
      </c>
      <c r="C22" s="115" t="s">
        <v>22</v>
      </c>
      <c r="D22" s="148" t="s">
        <v>82</v>
      </c>
      <c r="E22" s="117" t="s">
        <v>83</v>
      </c>
      <c r="F22" s="114" t="s">
        <v>25</v>
      </c>
      <c r="G22" s="114">
        <v>33.95</v>
      </c>
      <c r="H22" s="114">
        <v>33.95</v>
      </c>
      <c r="I22" s="126">
        <f t="shared" si="1"/>
        <v>38024</v>
      </c>
      <c r="J22" s="127">
        <f t="shared" si="2"/>
        <v>2319.464</v>
      </c>
      <c r="K22" s="128">
        <v>0.8</v>
      </c>
      <c r="L22" s="127">
        <f t="shared" si="3"/>
        <v>1855.5712</v>
      </c>
      <c r="M22" s="129">
        <v>463.8928</v>
      </c>
      <c r="N22" s="147" t="s">
        <v>84</v>
      </c>
      <c r="O22" s="131" t="s">
        <v>27</v>
      </c>
      <c r="P22" s="126"/>
      <c r="Q22" s="131"/>
    </row>
    <row r="23" s="110" customFormat="1" ht="18.6" customHeight="1" spans="1:17">
      <c r="A23" s="113">
        <f t="shared" si="4"/>
        <v>17</v>
      </c>
      <c r="B23" s="114" t="s">
        <v>85</v>
      </c>
      <c r="C23" s="115" t="s">
        <v>22</v>
      </c>
      <c r="D23" s="148" t="s">
        <v>86</v>
      </c>
      <c r="E23" s="117" t="s">
        <v>40</v>
      </c>
      <c r="F23" s="114" t="s">
        <v>25</v>
      </c>
      <c r="G23" s="114">
        <v>43.53</v>
      </c>
      <c r="H23" s="114">
        <v>43.53</v>
      </c>
      <c r="I23" s="126">
        <f t="shared" si="1"/>
        <v>48753.6</v>
      </c>
      <c r="J23" s="127">
        <f t="shared" si="2"/>
        <v>2973.9696</v>
      </c>
      <c r="K23" s="128">
        <v>0.8</v>
      </c>
      <c r="L23" s="127">
        <f t="shared" si="3"/>
        <v>2379.17568</v>
      </c>
      <c r="M23" s="129">
        <v>594.79392</v>
      </c>
      <c r="N23" s="147" t="s">
        <v>87</v>
      </c>
      <c r="O23" s="131" t="s">
        <v>27</v>
      </c>
      <c r="P23" s="161"/>
      <c r="Q23" s="131"/>
    </row>
    <row r="24" s="110" customFormat="1" ht="18.6" customHeight="1" spans="1:17">
      <c r="A24" s="113">
        <f t="shared" si="4"/>
        <v>18</v>
      </c>
      <c r="B24" s="114" t="s">
        <v>88</v>
      </c>
      <c r="C24" s="115" t="s">
        <v>22</v>
      </c>
      <c r="D24" s="149" t="s">
        <v>89</v>
      </c>
      <c r="E24" s="117" t="s">
        <v>90</v>
      </c>
      <c r="F24" s="114" t="s">
        <v>25</v>
      </c>
      <c r="G24" s="114">
        <v>23.23</v>
      </c>
      <c r="H24" s="114">
        <v>23.23</v>
      </c>
      <c r="I24" s="126">
        <f t="shared" si="1"/>
        <v>26017.6</v>
      </c>
      <c r="J24" s="127">
        <f t="shared" si="2"/>
        <v>1587.0736</v>
      </c>
      <c r="K24" s="128">
        <v>0.8</v>
      </c>
      <c r="L24" s="127">
        <f t="shared" si="3"/>
        <v>1269.65888</v>
      </c>
      <c r="M24" s="129">
        <v>317.41472</v>
      </c>
      <c r="N24" s="149" t="s">
        <v>91</v>
      </c>
      <c r="O24" s="131" t="s">
        <v>27</v>
      </c>
      <c r="P24" s="126"/>
      <c r="Q24" s="131"/>
    </row>
    <row r="25" s="110" customFormat="1" ht="18.6" customHeight="1" spans="1:17">
      <c r="A25" s="113">
        <f t="shared" si="4"/>
        <v>19</v>
      </c>
      <c r="B25" s="114" t="s">
        <v>92</v>
      </c>
      <c r="C25" s="115" t="s">
        <v>22</v>
      </c>
      <c r="D25" s="148" t="s">
        <v>82</v>
      </c>
      <c r="E25" s="117" t="s">
        <v>93</v>
      </c>
      <c r="F25" s="114" t="s">
        <v>25</v>
      </c>
      <c r="G25" s="114">
        <v>14.22</v>
      </c>
      <c r="H25" s="114">
        <v>14.22</v>
      </c>
      <c r="I25" s="126">
        <f t="shared" si="1"/>
        <v>15926.4</v>
      </c>
      <c r="J25" s="127">
        <f t="shared" si="2"/>
        <v>971.5104</v>
      </c>
      <c r="K25" s="128">
        <v>0.8</v>
      </c>
      <c r="L25" s="127">
        <f t="shared" si="3"/>
        <v>777.20832</v>
      </c>
      <c r="M25" s="129">
        <v>194.30208</v>
      </c>
      <c r="N25" s="147" t="s">
        <v>94</v>
      </c>
      <c r="O25" s="131" t="s">
        <v>27</v>
      </c>
      <c r="P25" s="126"/>
      <c r="Q25" s="131"/>
    </row>
    <row r="26" s="110" customFormat="1" ht="18.6" customHeight="1" spans="1:17">
      <c r="A26" s="113">
        <f t="shared" si="4"/>
        <v>20</v>
      </c>
      <c r="B26" s="114" t="s">
        <v>95</v>
      </c>
      <c r="C26" s="115" t="s">
        <v>22</v>
      </c>
      <c r="D26" s="148" t="s">
        <v>51</v>
      </c>
      <c r="E26" s="117" t="s">
        <v>96</v>
      </c>
      <c r="F26" s="114" t="s">
        <v>25</v>
      </c>
      <c r="G26" s="114">
        <v>9.68</v>
      </c>
      <c r="H26" s="114">
        <v>9.68</v>
      </c>
      <c r="I26" s="126">
        <f t="shared" si="1"/>
        <v>10841.6</v>
      </c>
      <c r="J26" s="127">
        <f t="shared" si="2"/>
        <v>661.3376</v>
      </c>
      <c r="K26" s="128">
        <v>0.8</v>
      </c>
      <c r="L26" s="127">
        <f t="shared" si="3"/>
        <v>529.07008</v>
      </c>
      <c r="M26" s="129">
        <v>132.26752</v>
      </c>
      <c r="N26" s="147" t="s">
        <v>97</v>
      </c>
      <c r="O26" s="131" t="s">
        <v>27</v>
      </c>
      <c r="P26" s="160"/>
      <c r="Q26" s="131"/>
    </row>
    <row r="27" s="110" customFormat="1" ht="18.6" customHeight="1" spans="1:17">
      <c r="A27" s="113">
        <f t="shared" si="4"/>
        <v>21</v>
      </c>
      <c r="B27" s="114" t="s">
        <v>98</v>
      </c>
      <c r="C27" s="115" t="s">
        <v>22</v>
      </c>
      <c r="D27" s="148" t="s">
        <v>59</v>
      </c>
      <c r="E27" s="117" t="s">
        <v>99</v>
      </c>
      <c r="F27" s="114" t="s">
        <v>25</v>
      </c>
      <c r="G27" s="114">
        <v>2.25</v>
      </c>
      <c r="H27" s="114">
        <v>2.25</v>
      </c>
      <c r="I27" s="126">
        <f t="shared" si="1"/>
        <v>2520</v>
      </c>
      <c r="J27" s="127">
        <f t="shared" si="2"/>
        <v>153.72</v>
      </c>
      <c r="K27" s="128">
        <v>0.8</v>
      </c>
      <c r="L27" s="127">
        <f t="shared" si="3"/>
        <v>122.976</v>
      </c>
      <c r="M27" s="129">
        <v>30.744</v>
      </c>
      <c r="N27" s="147" t="s">
        <v>100</v>
      </c>
      <c r="O27" s="131" t="s">
        <v>27</v>
      </c>
      <c r="P27" s="126"/>
      <c r="Q27" s="131"/>
    </row>
    <row r="28" s="110" customFormat="1" ht="18.6" customHeight="1" spans="1:17">
      <c r="A28" s="113">
        <f t="shared" ref="A28:A37" si="5">ROW()-6</f>
        <v>22</v>
      </c>
      <c r="B28" s="114" t="s">
        <v>101</v>
      </c>
      <c r="C28" s="115" t="s">
        <v>22</v>
      </c>
      <c r="D28" s="148" t="s">
        <v>102</v>
      </c>
      <c r="E28" s="117" t="s">
        <v>103</v>
      </c>
      <c r="F28" s="114" t="s">
        <v>25</v>
      </c>
      <c r="G28" s="114">
        <v>9.95</v>
      </c>
      <c r="H28" s="114">
        <v>9.95</v>
      </c>
      <c r="I28" s="126">
        <f t="shared" si="1"/>
        <v>11144</v>
      </c>
      <c r="J28" s="127">
        <f t="shared" si="2"/>
        <v>679.784</v>
      </c>
      <c r="K28" s="128">
        <v>0.8</v>
      </c>
      <c r="L28" s="127">
        <f t="shared" si="3"/>
        <v>543.8272</v>
      </c>
      <c r="M28" s="129">
        <v>135.9568</v>
      </c>
      <c r="N28" s="147" t="s">
        <v>104</v>
      </c>
      <c r="O28" s="131" t="s">
        <v>27</v>
      </c>
      <c r="P28" s="126"/>
      <c r="Q28" s="131"/>
    </row>
    <row r="29" s="110" customFormat="1" ht="18.6" customHeight="1" spans="1:17">
      <c r="A29" s="113">
        <f t="shared" si="5"/>
        <v>23</v>
      </c>
      <c r="B29" s="114" t="s">
        <v>105</v>
      </c>
      <c r="C29" s="115" t="s">
        <v>22</v>
      </c>
      <c r="D29" s="148" t="s">
        <v>82</v>
      </c>
      <c r="E29" s="117" t="s">
        <v>106</v>
      </c>
      <c r="F29" s="114" t="s">
        <v>25</v>
      </c>
      <c r="G29" s="114">
        <v>5.575</v>
      </c>
      <c r="H29" s="114">
        <v>5.575</v>
      </c>
      <c r="I29" s="126">
        <f t="shared" si="1"/>
        <v>6244</v>
      </c>
      <c r="J29" s="127">
        <f t="shared" si="2"/>
        <v>380.884</v>
      </c>
      <c r="K29" s="128">
        <v>0.8</v>
      </c>
      <c r="L29" s="127">
        <f t="shared" si="3"/>
        <v>304.7072</v>
      </c>
      <c r="M29" s="129">
        <v>76.1768</v>
      </c>
      <c r="N29" s="147" t="s">
        <v>107</v>
      </c>
      <c r="O29" s="131" t="s">
        <v>27</v>
      </c>
      <c r="P29" s="126"/>
      <c r="Q29" s="131"/>
    </row>
    <row r="30" s="110" customFormat="1" ht="18.6" customHeight="1" spans="1:17">
      <c r="A30" s="113">
        <f t="shared" si="5"/>
        <v>24</v>
      </c>
      <c r="B30" s="114" t="s">
        <v>108</v>
      </c>
      <c r="C30" s="115" t="s">
        <v>22</v>
      </c>
      <c r="D30" s="150" t="s">
        <v>67</v>
      </c>
      <c r="E30" s="117" t="s">
        <v>109</v>
      </c>
      <c r="F30" s="114" t="s">
        <v>25</v>
      </c>
      <c r="G30" s="114">
        <v>11.53</v>
      </c>
      <c r="H30" s="114">
        <v>11.53</v>
      </c>
      <c r="I30" s="126">
        <f t="shared" si="1"/>
        <v>12913.6</v>
      </c>
      <c r="J30" s="127">
        <f t="shared" si="2"/>
        <v>787.7296</v>
      </c>
      <c r="K30" s="128">
        <v>0.8</v>
      </c>
      <c r="L30" s="127">
        <f t="shared" si="3"/>
        <v>630.18368</v>
      </c>
      <c r="M30" s="129">
        <v>157.54592</v>
      </c>
      <c r="N30" s="162" t="s">
        <v>110</v>
      </c>
      <c r="O30" s="131" t="s">
        <v>27</v>
      </c>
      <c r="P30" s="126"/>
      <c r="Q30" s="131"/>
    </row>
    <row r="31" s="110" customFormat="1" ht="18.6" customHeight="1" spans="1:17">
      <c r="A31" s="113">
        <f t="shared" si="5"/>
        <v>25</v>
      </c>
      <c r="B31" s="151" t="s">
        <v>111</v>
      </c>
      <c r="C31" s="115" t="s">
        <v>22</v>
      </c>
      <c r="D31" s="152" t="s">
        <v>112</v>
      </c>
      <c r="E31" s="117" t="s">
        <v>113</v>
      </c>
      <c r="F31" s="114" t="s">
        <v>25</v>
      </c>
      <c r="G31" s="114">
        <v>13.24</v>
      </c>
      <c r="H31" s="114">
        <v>13.24</v>
      </c>
      <c r="I31" s="126">
        <f t="shared" si="1"/>
        <v>14828.8</v>
      </c>
      <c r="J31" s="127">
        <f t="shared" si="2"/>
        <v>904.5568</v>
      </c>
      <c r="K31" s="128">
        <v>0.8</v>
      </c>
      <c r="L31" s="127">
        <f t="shared" si="3"/>
        <v>723.64544</v>
      </c>
      <c r="M31" s="129">
        <v>180.91136</v>
      </c>
      <c r="N31" s="152" t="s">
        <v>114</v>
      </c>
      <c r="O31" s="131" t="s">
        <v>27</v>
      </c>
      <c r="P31" s="126"/>
      <c r="Q31" s="131"/>
    </row>
    <row r="32" s="110" customFormat="1" ht="18.6" customHeight="1" spans="1:17">
      <c r="A32" s="113">
        <f t="shared" si="5"/>
        <v>26</v>
      </c>
      <c r="B32" s="151" t="s">
        <v>115</v>
      </c>
      <c r="C32" s="115" t="s">
        <v>22</v>
      </c>
      <c r="D32" s="153" t="s">
        <v>82</v>
      </c>
      <c r="E32" s="117" t="s">
        <v>116</v>
      </c>
      <c r="F32" s="114" t="s">
        <v>25</v>
      </c>
      <c r="G32" s="114">
        <v>15.84</v>
      </c>
      <c r="H32" s="114">
        <v>15.84</v>
      </c>
      <c r="I32" s="126">
        <f t="shared" si="1"/>
        <v>17740.8</v>
      </c>
      <c r="J32" s="127">
        <f t="shared" si="2"/>
        <v>1082.1888</v>
      </c>
      <c r="K32" s="128">
        <v>0.8</v>
      </c>
      <c r="L32" s="127">
        <f t="shared" si="3"/>
        <v>865.75104</v>
      </c>
      <c r="M32" s="129">
        <v>216.43776</v>
      </c>
      <c r="N32" s="163" t="s">
        <v>82</v>
      </c>
      <c r="O32" s="131" t="s">
        <v>27</v>
      </c>
      <c r="P32" s="126"/>
      <c r="Q32" s="131"/>
    </row>
    <row r="33" s="110" customFormat="1" ht="18.6" customHeight="1" spans="1:17">
      <c r="A33" s="113">
        <f t="shared" si="5"/>
        <v>27</v>
      </c>
      <c r="B33" s="151" t="s">
        <v>117</v>
      </c>
      <c r="C33" s="115" t="s">
        <v>22</v>
      </c>
      <c r="D33" s="154" t="s">
        <v>29</v>
      </c>
      <c r="E33" s="117" t="s">
        <v>118</v>
      </c>
      <c r="F33" s="114" t="s">
        <v>25</v>
      </c>
      <c r="G33" s="151">
        <v>7.28</v>
      </c>
      <c r="H33" s="114">
        <v>7.28</v>
      </c>
      <c r="I33" s="126">
        <f t="shared" si="1"/>
        <v>8153.6</v>
      </c>
      <c r="J33" s="127">
        <f t="shared" si="2"/>
        <v>497.3696</v>
      </c>
      <c r="K33" s="128">
        <v>0.8</v>
      </c>
      <c r="L33" s="127">
        <f t="shared" si="3"/>
        <v>397.89568</v>
      </c>
      <c r="M33" s="129">
        <v>99.47392</v>
      </c>
      <c r="N33" s="164" t="s">
        <v>119</v>
      </c>
      <c r="O33" s="131" t="s">
        <v>27</v>
      </c>
      <c r="P33" s="126"/>
      <c r="Q33" s="131"/>
    </row>
    <row r="34" s="110" customFormat="1" ht="18.6" customHeight="1" spans="1:17">
      <c r="A34" s="113">
        <f t="shared" si="5"/>
        <v>28</v>
      </c>
      <c r="B34" s="151" t="s">
        <v>120</v>
      </c>
      <c r="C34" s="115" t="s">
        <v>22</v>
      </c>
      <c r="D34" s="155" t="s">
        <v>112</v>
      </c>
      <c r="E34" s="117" t="s">
        <v>121</v>
      </c>
      <c r="F34" s="114" t="s">
        <v>25</v>
      </c>
      <c r="G34" s="114">
        <v>9.86</v>
      </c>
      <c r="H34" s="114">
        <v>9.86</v>
      </c>
      <c r="I34" s="126">
        <f t="shared" si="1"/>
        <v>11043.2</v>
      </c>
      <c r="J34" s="127">
        <f t="shared" si="2"/>
        <v>673.6352</v>
      </c>
      <c r="K34" s="128">
        <v>0.8</v>
      </c>
      <c r="L34" s="127">
        <f t="shared" si="3"/>
        <v>538.90816</v>
      </c>
      <c r="M34" s="129">
        <v>134.72704</v>
      </c>
      <c r="N34" s="165" t="s">
        <v>122</v>
      </c>
      <c r="O34" s="131" t="s">
        <v>27</v>
      </c>
      <c r="P34" s="126"/>
      <c r="Q34" s="131"/>
    </row>
    <row r="35" s="110" customFormat="1" ht="18.6" customHeight="1" spans="1:17">
      <c r="A35" s="113">
        <f t="shared" si="5"/>
        <v>29</v>
      </c>
      <c r="B35" s="151" t="s">
        <v>123</v>
      </c>
      <c r="C35" s="115" t="s">
        <v>22</v>
      </c>
      <c r="D35" s="156" t="s">
        <v>124</v>
      </c>
      <c r="E35" s="117" t="s">
        <v>64</v>
      </c>
      <c r="F35" s="114" t="s">
        <v>25</v>
      </c>
      <c r="G35" s="114">
        <v>7.43</v>
      </c>
      <c r="H35" s="114">
        <v>7.43</v>
      </c>
      <c r="I35" s="126">
        <f t="shared" si="1"/>
        <v>8321.6</v>
      </c>
      <c r="J35" s="127">
        <f t="shared" si="2"/>
        <v>507.6176</v>
      </c>
      <c r="K35" s="128">
        <v>0.8</v>
      </c>
      <c r="L35" s="127">
        <f t="shared" si="3"/>
        <v>406.09408</v>
      </c>
      <c r="M35" s="129">
        <v>101.52352</v>
      </c>
      <c r="N35" s="166" t="s">
        <v>125</v>
      </c>
      <c r="O35" s="131" t="s">
        <v>27</v>
      </c>
      <c r="P35" s="126"/>
      <c r="Q35" s="131"/>
    </row>
    <row r="36" s="110" customFormat="1" ht="18.6" customHeight="1" spans="1:17">
      <c r="A36" s="113">
        <f t="shared" si="5"/>
        <v>30</v>
      </c>
      <c r="B36" s="151" t="s">
        <v>126</v>
      </c>
      <c r="C36" s="115" t="s">
        <v>22</v>
      </c>
      <c r="D36" s="157" t="s">
        <v>127</v>
      </c>
      <c r="E36" s="117" t="s">
        <v>128</v>
      </c>
      <c r="F36" s="114" t="s">
        <v>25</v>
      </c>
      <c r="G36" s="114">
        <v>13.95</v>
      </c>
      <c r="H36" s="114">
        <v>13.95</v>
      </c>
      <c r="I36" s="126">
        <f t="shared" si="1"/>
        <v>15624</v>
      </c>
      <c r="J36" s="127">
        <f t="shared" si="2"/>
        <v>953.064</v>
      </c>
      <c r="K36" s="128">
        <v>0.8</v>
      </c>
      <c r="L36" s="127">
        <f t="shared" si="3"/>
        <v>762.4512</v>
      </c>
      <c r="M36" s="129">
        <v>190.6128</v>
      </c>
      <c r="N36" s="167" t="s">
        <v>129</v>
      </c>
      <c r="O36" s="131" t="s">
        <v>27</v>
      </c>
      <c r="P36" s="126"/>
      <c r="Q36" s="131"/>
    </row>
    <row r="37" s="110" customFormat="1" ht="18.6" customHeight="1" spans="1:17">
      <c r="A37" s="113">
        <f t="shared" si="5"/>
        <v>31</v>
      </c>
      <c r="B37" s="151" t="s">
        <v>130</v>
      </c>
      <c r="C37" s="115" t="s">
        <v>22</v>
      </c>
      <c r="D37" s="152" t="s">
        <v>86</v>
      </c>
      <c r="E37" s="117" t="s">
        <v>37</v>
      </c>
      <c r="F37" s="114" t="s">
        <v>25</v>
      </c>
      <c r="G37" s="114">
        <v>7.9</v>
      </c>
      <c r="H37" s="114">
        <v>7.9</v>
      </c>
      <c r="I37" s="126">
        <f t="shared" si="1"/>
        <v>8848</v>
      </c>
      <c r="J37" s="127">
        <f t="shared" si="2"/>
        <v>539.728</v>
      </c>
      <c r="K37" s="128">
        <v>0.8</v>
      </c>
      <c r="L37" s="127">
        <f t="shared" si="3"/>
        <v>431.7824</v>
      </c>
      <c r="M37" s="129">
        <v>107.9456</v>
      </c>
      <c r="N37" s="152" t="s">
        <v>131</v>
      </c>
      <c r="O37" s="131" t="s">
        <v>27</v>
      </c>
      <c r="P37" s="126"/>
      <c r="Q37" s="131"/>
    </row>
    <row r="38" s="110" customFormat="1" ht="18.6" customHeight="1" spans="1:17">
      <c r="A38" s="113">
        <f t="shared" ref="A38:A47" si="6">ROW()-6</f>
        <v>32</v>
      </c>
      <c r="B38" s="151" t="s">
        <v>132</v>
      </c>
      <c r="C38" s="115" t="s">
        <v>22</v>
      </c>
      <c r="D38" s="152" t="s">
        <v>74</v>
      </c>
      <c r="E38" s="117" t="s">
        <v>133</v>
      </c>
      <c r="F38" s="114" t="s">
        <v>25</v>
      </c>
      <c r="G38" s="114">
        <v>10</v>
      </c>
      <c r="H38" s="114">
        <v>10</v>
      </c>
      <c r="I38" s="126">
        <f t="shared" si="1"/>
        <v>11200</v>
      </c>
      <c r="J38" s="127">
        <f t="shared" si="2"/>
        <v>683.2</v>
      </c>
      <c r="K38" s="128">
        <v>0.8</v>
      </c>
      <c r="L38" s="127">
        <f t="shared" si="3"/>
        <v>546.56</v>
      </c>
      <c r="M38" s="129">
        <v>136.64</v>
      </c>
      <c r="N38" s="152" t="s">
        <v>134</v>
      </c>
      <c r="O38" s="131" t="s">
        <v>27</v>
      </c>
      <c r="P38" s="126"/>
      <c r="Q38" s="131"/>
    </row>
    <row r="39" s="110" customFormat="1" ht="18.6" customHeight="1" spans="1:17">
      <c r="A39" s="113">
        <f t="shared" si="6"/>
        <v>33</v>
      </c>
      <c r="B39" s="151" t="s">
        <v>135</v>
      </c>
      <c r="C39" s="115" t="s">
        <v>22</v>
      </c>
      <c r="D39" s="152" t="s">
        <v>78</v>
      </c>
      <c r="E39" s="117" t="s">
        <v>136</v>
      </c>
      <c r="F39" s="114" t="s">
        <v>25</v>
      </c>
      <c r="G39" s="114">
        <v>11.01</v>
      </c>
      <c r="H39" s="114">
        <v>11.01</v>
      </c>
      <c r="I39" s="126">
        <f t="shared" si="1"/>
        <v>12331.2</v>
      </c>
      <c r="J39" s="127">
        <f t="shared" si="2"/>
        <v>752.2032</v>
      </c>
      <c r="K39" s="128">
        <v>0.8</v>
      </c>
      <c r="L39" s="127">
        <f t="shared" si="3"/>
        <v>601.76256</v>
      </c>
      <c r="M39" s="129">
        <v>150.44064</v>
      </c>
      <c r="N39" s="152" t="s">
        <v>137</v>
      </c>
      <c r="O39" s="131" t="s">
        <v>27</v>
      </c>
      <c r="P39" s="161"/>
      <c r="Q39" s="131"/>
    </row>
    <row r="40" s="110" customFormat="1" ht="18.6" customHeight="1" spans="1:17">
      <c r="A40" s="113">
        <f t="shared" si="6"/>
        <v>34</v>
      </c>
      <c r="B40" s="114" t="s">
        <v>138</v>
      </c>
      <c r="C40" s="115" t="s">
        <v>22</v>
      </c>
      <c r="D40" s="152" t="s">
        <v>112</v>
      </c>
      <c r="E40" s="117" t="s">
        <v>64</v>
      </c>
      <c r="F40" s="114" t="s">
        <v>25</v>
      </c>
      <c r="G40" s="114">
        <v>13.8</v>
      </c>
      <c r="H40" s="114">
        <v>13.8</v>
      </c>
      <c r="I40" s="126">
        <f t="shared" ref="I40:I71" si="7">H40*1120</f>
        <v>15456</v>
      </c>
      <c r="J40" s="127">
        <f t="shared" ref="J40:J71" si="8">H40*68.32</f>
        <v>942.816</v>
      </c>
      <c r="K40" s="128">
        <v>0.8</v>
      </c>
      <c r="L40" s="127">
        <f t="shared" ref="L40:L71" si="9">J40*K40</f>
        <v>754.2528</v>
      </c>
      <c r="M40" s="129">
        <v>188.5632</v>
      </c>
      <c r="N40" s="152" t="s">
        <v>139</v>
      </c>
      <c r="O40" s="131" t="s">
        <v>27</v>
      </c>
      <c r="P40" s="126"/>
      <c r="Q40" s="131"/>
    </row>
    <row r="41" s="110" customFormat="1" ht="18.6" customHeight="1" spans="1:17">
      <c r="A41" s="113">
        <f t="shared" si="6"/>
        <v>35</v>
      </c>
      <c r="B41" s="114" t="s">
        <v>140</v>
      </c>
      <c r="C41" s="115" t="s">
        <v>22</v>
      </c>
      <c r="D41" s="152" t="s">
        <v>124</v>
      </c>
      <c r="E41" s="117" t="s">
        <v>141</v>
      </c>
      <c r="F41" s="114" t="s">
        <v>25</v>
      </c>
      <c r="G41" s="114">
        <v>27.55</v>
      </c>
      <c r="H41" s="114">
        <v>27.55</v>
      </c>
      <c r="I41" s="126">
        <f t="shared" si="7"/>
        <v>30856</v>
      </c>
      <c r="J41" s="127">
        <f t="shared" si="8"/>
        <v>1882.216</v>
      </c>
      <c r="K41" s="128">
        <v>0.8</v>
      </c>
      <c r="L41" s="127">
        <f t="shared" si="9"/>
        <v>1505.7728</v>
      </c>
      <c r="M41" s="129">
        <v>376.4432</v>
      </c>
      <c r="N41" s="152" t="s">
        <v>142</v>
      </c>
      <c r="O41" s="131" t="s">
        <v>27</v>
      </c>
      <c r="P41" s="126"/>
      <c r="Q41" s="131"/>
    </row>
    <row r="42" s="110" customFormat="1" ht="18.6" customHeight="1" spans="1:17">
      <c r="A42" s="113">
        <f t="shared" si="6"/>
        <v>36</v>
      </c>
      <c r="B42" s="114" t="s">
        <v>143</v>
      </c>
      <c r="C42" s="115" t="s">
        <v>22</v>
      </c>
      <c r="D42" s="152" t="s">
        <v>112</v>
      </c>
      <c r="E42" s="117" t="s">
        <v>141</v>
      </c>
      <c r="F42" s="114" t="s">
        <v>25</v>
      </c>
      <c r="G42" s="114">
        <v>6.67</v>
      </c>
      <c r="H42" s="114">
        <v>6.67</v>
      </c>
      <c r="I42" s="126">
        <f t="shared" si="7"/>
        <v>7470.4</v>
      </c>
      <c r="J42" s="127">
        <f t="shared" si="8"/>
        <v>455.6944</v>
      </c>
      <c r="K42" s="128">
        <v>0.8</v>
      </c>
      <c r="L42" s="127">
        <f t="shared" si="9"/>
        <v>364.55552</v>
      </c>
      <c r="M42" s="129">
        <v>91.13888</v>
      </c>
      <c r="N42" s="152" t="s">
        <v>144</v>
      </c>
      <c r="O42" s="131" t="s">
        <v>27</v>
      </c>
      <c r="P42" s="160"/>
      <c r="Q42" s="131"/>
    </row>
    <row r="43" s="110" customFormat="1" ht="18.6" customHeight="1" spans="1:17">
      <c r="A43" s="113">
        <f t="shared" si="6"/>
        <v>37</v>
      </c>
      <c r="B43" s="114" t="s">
        <v>145</v>
      </c>
      <c r="C43" s="115" t="s">
        <v>22</v>
      </c>
      <c r="D43" s="152" t="s">
        <v>146</v>
      </c>
      <c r="E43" s="117" t="s">
        <v>141</v>
      </c>
      <c r="F43" s="114" t="s">
        <v>25</v>
      </c>
      <c r="G43" s="114">
        <v>5.65</v>
      </c>
      <c r="H43" s="114">
        <v>5.65</v>
      </c>
      <c r="I43" s="126">
        <f t="shared" si="7"/>
        <v>6328</v>
      </c>
      <c r="J43" s="127">
        <f t="shared" si="8"/>
        <v>386.008</v>
      </c>
      <c r="K43" s="128">
        <v>0.8</v>
      </c>
      <c r="L43" s="127">
        <f t="shared" si="9"/>
        <v>308.8064</v>
      </c>
      <c r="M43" s="129">
        <v>77.2016</v>
      </c>
      <c r="N43" s="152" t="s">
        <v>147</v>
      </c>
      <c r="O43" s="131" t="s">
        <v>27</v>
      </c>
      <c r="P43" s="126"/>
      <c r="Q43" s="131"/>
    </row>
    <row r="44" s="110" customFormat="1" ht="18.6" customHeight="1" spans="1:17">
      <c r="A44" s="113">
        <f t="shared" si="6"/>
        <v>38</v>
      </c>
      <c r="B44" s="114" t="s">
        <v>148</v>
      </c>
      <c r="C44" s="115" t="s">
        <v>22</v>
      </c>
      <c r="D44" s="152" t="s">
        <v>127</v>
      </c>
      <c r="E44" s="117" t="s">
        <v>149</v>
      </c>
      <c r="F44" s="114" t="s">
        <v>25</v>
      </c>
      <c r="G44" s="114">
        <v>8.73</v>
      </c>
      <c r="H44" s="114">
        <v>8.73</v>
      </c>
      <c r="I44" s="126">
        <f t="shared" si="7"/>
        <v>9777.6</v>
      </c>
      <c r="J44" s="127">
        <f t="shared" si="8"/>
        <v>596.4336</v>
      </c>
      <c r="K44" s="128">
        <v>0.8</v>
      </c>
      <c r="L44" s="127">
        <f t="shared" si="9"/>
        <v>477.14688</v>
      </c>
      <c r="M44" s="129">
        <v>119.28672</v>
      </c>
      <c r="N44" s="152" t="s">
        <v>150</v>
      </c>
      <c r="O44" s="131" t="s">
        <v>27</v>
      </c>
      <c r="P44" s="126"/>
      <c r="Q44" s="131"/>
    </row>
    <row r="45" s="110" customFormat="1" ht="18.6" customHeight="1" spans="1:17">
      <c r="A45" s="113">
        <f t="shared" si="6"/>
        <v>39</v>
      </c>
      <c r="B45" s="114" t="s">
        <v>151</v>
      </c>
      <c r="C45" s="115" t="s">
        <v>22</v>
      </c>
      <c r="D45" s="152" t="s">
        <v>127</v>
      </c>
      <c r="E45" s="117" t="s">
        <v>149</v>
      </c>
      <c r="F45" s="114" t="s">
        <v>25</v>
      </c>
      <c r="G45" s="114">
        <v>6.64</v>
      </c>
      <c r="H45" s="114">
        <v>6.64</v>
      </c>
      <c r="I45" s="126">
        <f t="shared" si="7"/>
        <v>7436.8</v>
      </c>
      <c r="J45" s="127">
        <f t="shared" si="8"/>
        <v>453.6448</v>
      </c>
      <c r="K45" s="128">
        <v>0.8</v>
      </c>
      <c r="L45" s="127">
        <f t="shared" si="9"/>
        <v>362.91584</v>
      </c>
      <c r="M45" s="129">
        <v>90.72896</v>
      </c>
      <c r="N45" s="152" t="s">
        <v>152</v>
      </c>
      <c r="O45" s="131" t="s">
        <v>27</v>
      </c>
      <c r="P45" s="126"/>
      <c r="Q45" s="131"/>
    </row>
    <row r="46" s="110" customFormat="1" ht="18.6" customHeight="1" spans="1:17">
      <c r="A46" s="113">
        <f t="shared" si="6"/>
        <v>40</v>
      </c>
      <c r="B46" s="114" t="s">
        <v>153</v>
      </c>
      <c r="C46" s="115" t="s">
        <v>22</v>
      </c>
      <c r="D46" s="152" t="s">
        <v>154</v>
      </c>
      <c r="E46" s="117" t="s">
        <v>155</v>
      </c>
      <c r="F46" s="114" t="s">
        <v>25</v>
      </c>
      <c r="G46" s="114">
        <v>14.83</v>
      </c>
      <c r="H46" s="114">
        <v>14.83</v>
      </c>
      <c r="I46" s="126">
        <f t="shared" si="7"/>
        <v>16609.6</v>
      </c>
      <c r="J46" s="127">
        <f t="shared" si="8"/>
        <v>1013.1856</v>
      </c>
      <c r="K46" s="128">
        <v>0.8</v>
      </c>
      <c r="L46" s="127">
        <f t="shared" si="9"/>
        <v>810.54848</v>
      </c>
      <c r="M46" s="129">
        <v>202.63712</v>
      </c>
      <c r="N46" s="152" t="s">
        <v>156</v>
      </c>
      <c r="O46" s="131" t="s">
        <v>27</v>
      </c>
      <c r="P46" s="126"/>
      <c r="Q46" s="131"/>
    </row>
    <row r="47" s="110" customFormat="1" ht="18.6" customHeight="1" spans="1:17">
      <c r="A47" s="113">
        <f t="shared" si="6"/>
        <v>41</v>
      </c>
      <c r="B47" s="114" t="s">
        <v>157</v>
      </c>
      <c r="C47" s="115" t="s">
        <v>22</v>
      </c>
      <c r="D47" s="152" t="s">
        <v>55</v>
      </c>
      <c r="E47" s="117" t="s">
        <v>158</v>
      </c>
      <c r="F47" s="114" t="s">
        <v>25</v>
      </c>
      <c r="G47" s="114">
        <v>27.03</v>
      </c>
      <c r="H47" s="114">
        <v>27.03</v>
      </c>
      <c r="I47" s="126">
        <f t="shared" si="7"/>
        <v>30273.6</v>
      </c>
      <c r="J47" s="127">
        <f t="shared" si="8"/>
        <v>1846.6896</v>
      </c>
      <c r="K47" s="128">
        <v>0.8</v>
      </c>
      <c r="L47" s="127">
        <f t="shared" si="9"/>
        <v>1477.35168</v>
      </c>
      <c r="M47" s="129">
        <v>369.33792</v>
      </c>
      <c r="N47" s="152" t="s">
        <v>159</v>
      </c>
      <c r="O47" s="131" t="s">
        <v>27</v>
      </c>
      <c r="P47" s="126"/>
      <c r="Q47" s="131"/>
    </row>
    <row r="48" s="110" customFormat="1" ht="18.6" customHeight="1" spans="1:17">
      <c r="A48" s="113">
        <f t="shared" ref="A48:A57" si="10">ROW()-6</f>
        <v>42</v>
      </c>
      <c r="B48" s="114" t="s">
        <v>160</v>
      </c>
      <c r="C48" s="115" t="s">
        <v>22</v>
      </c>
      <c r="D48" s="152" t="s">
        <v>112</v>
      </c>
      <c r="E48" s="117" t="s">
        <v>155</v>
      </c>
      <c r="F48" s="114" t="s">
        <v>25</v>
      </c>
      <c r="G48" s="114">
        <v>8.85</v>
      </c>
      <c r="H48" s="114">
        <v>8.85</v>
      </c>
      <c r="I48" s="126">
        <f t="shared" si="7"/>
        <v>9912</v>
      </c>
      <c r="J48" s="127">
        <f t="shared" si="8"/>
        <v>604.632</v>
      </c>
      <c r="K48" s="128">
        <v>0.8</v>
      </c>
      <c r="L48" s="127">
        <f t="shared" si="9"/>
        <v>483.7056</v>
      </c>
      <c r="M48" s="129">
        <v>120.9264</v>
      </c>
      <c r="N48" s="152" t="s">
        <v>161</v>
      </c>
      <c r="O48" s="131" t="s">
        <v>27</v>
      </c>
      <c r="P48" s="126"/>
      <c r="Q48" s="131"/>
    </row>
    <row r="49" s="110" customFormat="1" ht="18.6" customHeight="1" spans="1:17">
      <c r="A49" s="113">
        <f t="shared" si="10"/>
        <v>43</v>
      </c>
      <c r="B49" s="114" t="s">
        <v>162</v>
      </c>
      <c r="C49" s="115" t="s">
        <v>22</v>
      </c>
      <c r="D49" s="152" t="s">
        <v>163</v>
      </c>
      <c r="E49" s="117" t="s">
        <v>64</v>
      </c>
      <c r="F49" s="114" t="s">
        <v>25</v>
      </c>
      <c r="G49" s="114">
        <v>14.4</v>
      </c>
      <c r="H49" s="114">
        <v>14.4</v>
      </c>
      <c r="I49" s="126">
        <f t="shared" si="7"/>
        <v>16128</v>
      </c>
      <c r="J49" s="127">
        <f t="shared" si="8"/>
        <v>983.808</v>
      </c>
      <c r="K49" s="128">
        <v>0.8</v>
      </c>
      <c r="L49" s="127">
        <f t="shared" si="9"/>
        <v>787.0464</v>
      </c>
      <c r="M49" s="129">
        <v>196.7616</v>
      </c>
      <c r="N49" s="152" t="s">
        <v>164</v>
      </c>
      <c r="O49" s="131" t="s">
        <v>27</v>
      </c>
      <c r="P49" s="126"/>
      <c r="Q49" s="131"/>
    </row>
    <row r="50" s="110" customFormat="1" ht="18.6" customHeight="1" spans="1:17">
      <c r="A50" s="113">
        <f t="shared" si="10"/>
        <v>44</v>
      </c>
      <c r="B50" s="114" t="s">
        <v>165</v>
      </c>
      <c r="C50" s="115" t="s">
        <v>22</v>
      </c>
      <c r="D50" s="152" t="s">
        <v>166</v>
      </c>
      <c r="E50" s="117" t="s">
        <v>167</v>
      </c>
      <c r="F50" s="114" t="s">
        <v>25</v>
      </c>
      <c r="G50" s="114">
        <v>10.93</v>
      </c>
      <c r="H50" s="114">
        <v>10.93</v>
      </c>
      <c r="I50" s="126">
        <f t="shared" si="7"/>
        <v>12241.6</v>
      </c>
      <c r="J50" s="127">
        <f t="shared" si="8"/>
        <v>746.7376</v>
      </c>
      <c r="K50" s="128">
        <v>0.8</v>
      </c>
      <c r="L50" s="127">
        <f t="shared" si="9"/>
        <v>597.39008</v>
      </c>
      <c r="M50" s="129">
        <v>149.34752</v>
      </c>
      <c r="N50" s="152" t="s">
        <v>168</v>
      </c>
      <c r="O50" s="131" t="s">
        <v>27</v>
      </c>
      <c r="P50" s="126"/>
      <c r="Q50" s="131"/>
    </row>
    <row r="51" s="110" customFormat="1" ht="18.6" customHeight="1" spans="1:17">
      <c r="A51" s="113">
        <f t="shared" si="10"/>
        <v>45</v>
      </c>
      <c r="B51" s="114" t="s">
        <v>169</v>
      </c>
      <c r="C51" s="115" t="s">
        <v>22</v>
      </c>
      <c r="D51" s="152" t="s">
        <v>78</v>
      </c>
      <c r="E51" s="117" t="s">
        <v>170</v>
      </c>
      <c r="F51" s="114" t="s">
        <v>25</v>
      </c>
      <c r="G51" s="114">
        <v>4.95</v>
      </c>
      <c r="H51" s="114">
        <v>4.95</v>
      </c>
      <c r="I51" s="126">
        <f t="shared" si="7"/>
        <v>5544</v>
      </c>
      <c r="J51" s="127">
        <f t="shared" si="8"/>
        <v>338.184</v>
      </c>
      <c r="K51" s="128">
        <v>0.8</v>
      </c>
      <c r="L51" s="127">
        <f t="shared" si="9"/>
        <v>270.5472</v>
      </c>
      <c r="M51" s="129">
        <v>67.6368</v>
      </c>
      <c r="N51" s="152" t="s">
        <v>171</v>
      </c>
      <c r="O51" s="131" t="s">
        <v>27</v>
      </c>
      <c r="P51" s="126"/>
      <c r="Q51" s="131"/>
    </row>
    <row r="52" s="110" customFormat="1" ht="18.6" customHeight="1" spans="1:17">
      <c r="A52" s="113">
        <f t="shared" si="10"/>
        <v>46</v>
      </c>
      <c r="B52" s="114" t="s">
        <v>172</v>
      </c>
      <c r="C52" s="115" t="s">
        <v>22</v>
      </c>
      <c r="D52" s="152" t="s">
        <v>29</v>
      </c>
      <c r="E52" s="117" t="s">
        <v>64</v>
      </c>
      <c r="F52" s="114" t="s">
        <v>25</v>
      </c>
      <c r="G52" s="114">
        <v>10.49</v>
      </c>
      <c r="H52" s="114">
        <v>10.49</v>
      </c>
      <c r="I52" s="126">
        <f t="shared" si="7"/>
        <v>11748.8</v>
      </c>
      <c r="J52" s="127">
        <f t="shared" si="8"/>
        <v>716.6768</v>
      </c>
      <c r="K52" s="128">
        <v>0.8</v>
      </c>
      <c r="L52" s="127">
        <f t="shared" si="9"/>
        <v>573.34144</v>
      </c>
      <c r="M52" s="129">
        <v>143.33536</v>
      </c>
      <c r="N52" s="152" t="s">
        <v>173</v>
      </c>
      <c r="O52" s="131" t="s">
        <v>27</v>
      </c>
      <c r="P52" s="126"/>
      <c r="Q52" s="131"/>
    </row>
    <row r="53" s="110" customFormat="1" ht="18.6" customHeight="1" spans="1:17">
      <c r="A53" s="113">
        <f t="shared" si="10"/>
        <v>47</v>
      </c>
      <c r="B53" s="114" t="s">
        <v>174</v>
      </c>
      <c r="C53" s="115" t="s">
        <v>22</v>
      </c>
      <c r="D53" s="152" t="s">
        <v>175</v>
      </c>
      <c r="E53" s="117" t="s">
        <v>158</v>
      </c>
      <c r="F53" s="114" t="s">
        <v>25</v>
      </c>
      <c r="G53" s="114">
        <v>10.53</v>
      </c>
      <c r="H53" s="114">
        <v>10.53</v>
      </c>
      <c r="I53" s="126">
        <f t="shared" si="7"/>
        <v>11793.6</v>
      </c>
      <c r="J53" s="127">
        <f t="shared" si="8"/>
        <v>719.4096</v>
      </c>
      <c r="K53" s="128">
        <v>0.8</v>
      </c>
      <c r="L53" s="127">
        <f t="shared" si="9"/>
        <v>575.52768</v>
      </c>
      <c r="M53" s="129">
        <v>143.88192</v>
      </c>
      <c r="N53" s="152" t="s">
        <v>176</v>
      </c>
      <c r="O53" s="131" t="s">
        <v>27</v>
      </c>
      <c r="P53" s="126"/>
      <c r="Q53" s="131"/>
    </row>
    <row r="54" s="110" customFormat="1" ht="18.6" customHeight="1" spans="1:17">
      <c r="A54" s="113">
        <f t="shared" si="10"/>
        <v>48</v>
      </c>
      <c r="B54" s="114" t="s">
        <v>177</v>
      </c>
      <c r="C54" s="115" t="s">
        <v>22</v>
      </c>
      <c r="D54" s="152" t="s">
        <v>178</v>
      </c>
      <c r="E54" s="117" t="s">
        <v>179</v>
      </c>
      <c r="F54" s="114" t="s">
        <v>25</v>
      </c>
      <c r="G54" s="114">
        <v>10.55</v>
      </c>
      <c r="H54" s="114">
        <v>10.55</v>
      </c>
      <c r="I54" s="126">
        <f t="shared" si="7"/>
        <v>11816</v>
      </c>
      <c r="J54" s="127">
        <f t="shared" si="8"/>
        <v>720.776</v>
      </c>
      <c r="K54" s="128">
        <v>0.8</v>
      </c>
      <c r="L54" s="127">
        <f t="shared" si="9"/>
        <v>576.6208</v>
      </c>
      <c r="M54" s="129">
        <v>144.1552</v>
      </c>
      <c r="N54" s="152" t="s">
        <v>180</v>
      </c>
      <c r="O54" s="131" t="s">
        <v>27</v>
      </c>
      <c r="P54" s="126"/>
      <c r="Q54" s="131"/>
    </row>
    <row r="55" s="110" customFormat="1" ht="18.6" customHeight="1" spans="1:17">
      <c r="A55" s="113">
        <f t="shared" si="10"/>
        <v>49</v>
      </c>
      <c r="B55" s="114" t="s">
        <v>181</v>
      </c>
      <c r="C55" s="115" t="s">
        <v>22</v>
      </c>
      <c r="D55" s="158" t="s">
        <v>82</v>
      </c>
      <c r="E55" s="117" t="s">
        <v>64</v>
      </c>
      <c r="F55" s="114" t="s">
        <v>25</v>
      </c>
      <c r="G55" s="114">
        <v>5.13</v>
      </c>
      <c r="H55" s="114">
        <v>5.13</v>
      </c>
      <c r="I55" s="126">
        <f t="shared" si="7"/>
        <v>5745.6</v>
      </c>
      <c r="J55" s="127">
        <f t="shared" si="8"/>
        <v>350.4816</v>
      </c>
      <c r="K55" s="128">
        <v>0.8</v>
      </c>
      <c r="L55" s="127">
        <f t="shared" si="9"/>
        <v>280.38528</v>
      </c>
      <c r="M55" s="129">
        <v>70.09632</v>
      </c>
      <c r="N55" s="168" t="s">
        <v>182</v>
      </c>
      <c r="O55" s="131" t="s">
        <v>27</v>
      </c>
      <c r="P55" s="126"/>
      <c r="Q55" s="131"/>
    </row>
    <row r="56" s="110" customFormat="1" ht="18.6" customHeight="1" spans="1:17">
      <c r="A56" s="113">
        <f t="shared" si="10"/>
        <v>50</v>
      </c>
      <c r="B56" s="114" t="s">
        <v>183</v>
      </c>
      <c r="C56" s="115" t="s">
        <v>22</v>
      </c>
      <c r="D56" s="152" t="s">
        <v>184</v>
      </c>
      <c r="E56" s="117" t="s">
        <v>185</v>
      </c>
      <c r="F56" s="114" t="s">
        <v>25</v>
      </c>
      <c r="G56" s="114">
        <v>9.75</v>
      </c>
      <c r="H56" s="114">
        <v>9.75</v>
      </c>
      <c r="I56" s="126">
        <f t="shared" si="7"/>
        <v>10920</v>
      </c>
      <c r="J56" s="127">
        <f t="shared" si="8"/>
        <v>666.12</v>
      </c>
      <c r="K56" s="128">
        <v>0.8</v>
      </c>
      <c r="L56" s="127">
        <f t="shared" si="9"/>
        <v>532.896</v>
      </c>
      <c r="M56" s="129">
        <v>133.224</v>
      </c>
      <c r="N56" s="152" t="s">
        <v>186</v>
      </c>
      <c r="O56" s="131" t="s">
        <v>27</v>
      </c>
      <c r="P56" s="126"/>
      <c r="Q56" s="131"/>
    </row>
    <row r="57" s="110" customFormat="1" ht="18.6" customHeight="1" spans="1:17">
      <c r="A57" s="113">
        <f t="shared" si="10"/>
        <v>51</v>
      </c>
      <c r="B57" s="114" t="s">
        <v>187</v>
      </c>
      <c r="C57" s="115" t="s">
        <v>22</v>
      </c>
      <c r="D57" s="152" t="s">
        <v>188</v>
      </c>
      <c r="E57" s="117" t="s">
        <v>189</v>
      </c>
      <c r="F57" s="114" t="s">
        <v>25</v>
      </c>
      <c r="G57" s="114">
        <v>27.47</v>
      </c>
      <c r="H57" s="114">
        <v>27.47</v>
      </c>
      <c r="I57" s="126">
        <f t="shared" si="7"/>
        <v>30766.4</v>
      </c>
      <c r="J57" s="127">
        <f t="shared" si="8"/>
        <v>1876.7504</v>
      </c>
      <c r="K57" s="128">
        <v>0.8</v>
      </c>
      <c r="L57" s="127">
        <f t="shared" si="9"/>
        <v>1501.40032</v>
      </c>
      <c r="M57" s="129">
        <v>375.35008</v>
      </c>
      <c r="N57" s="152" t="s">
        <v>190</v>
      </c>
      <c r="O57" s="131" t="s">
        <v>27</v>
      </c>
      <c r="P57" s="160"/>
      <c r="Q57" s="131"/>
    </row>
    <row r="58" s="110" customFormat="1" ht="18.6" customHeight="1" spans="1:17">
      <c r="A58" s="113">
        <f t="shared" ref="A58:A67" si="11">ROW()-6</f>
        <v>52</v>
      </c>
      <c r="B58" s="114" t="s">
        <v>191</v>
      </c>
      <c r="C58" s="115" t="s">
        <v>22</v>
      </c>
      <c r="D58" s="152" t="s">
        <v>127</v>
      </c>
      <c r="E58" s="117" t="s">
        <v>192</v>
      </c>
      <c r="F58" s="114" t="s">
        <v>25</v>
      </c>
      <c r="G58" s="114">
        <v>25.97</v>
      </c>
      <c r="H58" s="114">
        <v>25.97</v>
      </c>
      <c r="I58" s="126">
        <f t="shared" si="7"/>
        <v>29086.4</v>
      </c>
      <c r="J58" s="127">
        <f t="shared" si="8"/>
        <v>1774.2704</v>
      </c>
      <c r="K58" s="128">
        <v>0.8</v>
      </c>
      <c r="L58" s="127">
        <f t="shared" si="9"/>
        <v>1419.41632</v>
      </c>
      <c r="M58" s="129">
        <v>354.85408</v>
      </c>
      <c r="N58" s="152" t="s">
        <v>193</v>
      </c>
      <c r="O58" s="131" t="s">
        <v>27</v>
      </c>
      <c r="P58" s="126"/>
      <c r="Q58" s="131"/>
    </row>
    <row r="59" s="110" customFormat="1" ht="18.6" customHeight="1" spans="1:17">
      <c r="A59" s="113">
        <f t="shared" si="11"/>
        <v>53</v>
      </c>
      <c r="B59" s="114" t="s">
        <v>194</v>
      </c>
      <c r="C59" s="115" t="s">
        <v>22</v>
      </c>
      <c r="D59" s="152" t="s">
        <v>74</v>
      </c>
      <c r="E59" s="117" t="s">
        <v>64</v>
      </c>
      <c r="F59" s="114" t="s">
        <v>25</v>
      </c>
      <c r="G59" s="114">
        <v>8</v>
      </c>
      <c r="H59" s="114">
        <v>8</v>
      </c>
      <c r="I59" s="126">
        <f t="shared" si="7"/>
        <v>8960</v>
      </c>
      <c r="J59" s="127">
        <f t="shared" si="8"/>
        <v>546.56</v>
      </c>
      <c r="K59" s="128">
        <v>0.8</v>
      </c>
      <c r="L59" s="127">
        <f t="shared" si="9"/>
        <v>437.248</v>
      </c>
      <c r="M59" s="129">
        <v>109.312</v>
      </c>
      <c r="N59" s="152" t="s">
        <v>195</v>
      </c>
      <c r="O59" s="131" t="s">
        <v>27</v>
      </c>
      <c r="P59" s="126"/>
      <c r="Q59" s="131"/>
    </row>
    <row r="60" s="110" customFormat="1" ht="18.6" customHeight="1" spans="1:17">
      <c r="A60" s="113">
        <f t="shared" si="11"/>
        <v>54</v>
      </c>
      <c r="B60" s="114" t="s">
        <v>196</v>
      </c>
      <c r="C60" s="115" t="s">
        <v>22</v>
      </c>
      <c r="D60" s="152" t="s">
        <v>112</v>
      </c>
      <c r="E60" s="117" t="s">
        <v>64</v>
      </c>
      <c r="F60" s="114" t="s">
        <v>25</v>
      </c>
      <c r="G60" s="114">
        <v>20.75</v>
      </c>
      <c r="H60" s="114">
        <v>20.75</v>
      </c>
      <c r="I60" s="126">
        <f t="shared" si="7"/>
        <v>23240</v>
      </c>
      <c r="J60" s="127">
        <f t="shared" si="8"/>
        <v>1417.64</v>
      </c>
      <c r="K60" s="128">
        <v>0.8</v>
      </c>
      <c r="L60" s="127">
        <f t="shared" si="9"/>
        <v>1134.112</v>
      </c>
      <c r="M60" s="129">
        <v>283.528</v>
      </c>
      <c r="N60" s="152" t="s">
        <v>197</v>
      </c>
      <c r="O60" s="131" t="s">
        <v>27</v>
      </c>
      <c r="P60" s="126"/>
      <c r="Q60" s="131"/>
    </row>
    <row r="61" s="110" customFormat="1" ht="18.6" customHeight="1" spans="1:17">
      <c r="A61" s="113">
        <f t="shared" si="11"/>
        <v>55</v>
      </c>
      <c r="B61" s="114" t="s">
        <v>198</v>
      </c>
      <c r="C61" s="115" t="s">
        <v>22</v>
      </c>
      <c r="D61" s="152" t="s">
        <v>86</v>
      </c>
      <c r="E61" s="117" t="s">
        <v>199</v>
      </c>
      <c r="F61" s="114" t="s">
        <v>25</v>
      </c>
      <c r="G61" s="114">
        <v>5.52</v>
      </c>
      <c r="H61" s="114">
        <v>5.52</v>
      </c>
      <c r="I61" s="126">
        <f t="shared" si="7"/>
        <v>6182.4</v>
      </c>
      <c r="J61" s="127">
        <f t="shared" si="8"/>
        <v>377.1264</v>
      </c>
      <c r="K61" s="128">
        <v>0.8</v>
      </c>
      <c r="L61" s="127">
        <f t="shared" si="9"/>
        <v>301.70112</v>
      </c>
      <c r="M61" s="129">
        <v>75.42528</v>
      </c>
      <c r="N61" s="152" t="s">
        <v>200</v>
      </c>
      <c r="O61" s="131" t="s">
        <v>27</v>
      </c>
      <c r="P61" s="126"/>
      <c r="Q61" s="131"/>
    </row>
    <row r="62" s="110" customFormat="1" ht="18.6" customHeight="1" spans="1:17">
      <c r="A62" s="113">
        <f t="shared" si="11"/>
        <v>56</v>
      </c>
      <c r="B62" s="114" t="s">
        <v>201</v>
      </c>
      <c r="C62" s="115" t="s">
        <v>22</v>
      </c>
      <c r="D62" s="152" t="s">
        <v>146</v>
      </c>
      <c r="E62" s="117" t="s">
        <v>64</v>
      </c>
      <c r="F62" s="114" t="s">
        <v>25</v>
      </c>
      <c r="G62" s="114">
        <v>3.74</v>
      </c>
      <c r="H62" s="114">
        <v>3.74</v>
      </c>
      <c r="I62" s="126">
        <f t="shared" si="7"/>
        <v>4188.8</v>
      </c>
      <c r="J62" s="127">
        <f t="shared" si="8"/>
        <v>255.5168</v>
      </c>
      <c r="K62" s="128">
        <v>0.8</v>
      </c>
      <c r="L62" s="127">
        <f t="shared" si="9"/>
        <v>204.41344</v>
      </c>
      <c r="M62" s="129">
        <v>51.10336</v>
      </c>
      <c r="N62" s="152" t="s">
        <v>202</v>
      </c>
      <c r="O62" s="131" t="s">
        <v>27</v>
      </c>
      <c r="P62" s="126"/>
      <c r="Q62" s="131"/>
    </row>
    <row r="63" s="110" customFormat="1" ht="18.6" customHeight="1" spans="1:17">
      <c r="A63" s="113">
        <f t="shared" si="11"/>
        <v>57</v>
      </c>
      <c r="B63" s="114" t="s">
        <v>203</v>
      </c>
      <c r="C63" s="115" t="s">
        <v>22</v>
      </c>
      <c r="D63" s="152" t="s">
        <v>86</v>
      </c>
      <c r="E63" s="117" t="s">
        <v>204</v>
      </c>
      <c r="F63" s="114" t="s">
        <v>25</v>
      </c>
      <c r="G63" s="114">
        <v>4.92</v>
      </c>
      <c r="H63" s="114">
        <v>4.92</v>
      </c>
      <c r="I63" s="126">
        <f t="shared" si="7"/>
        <v>5510.4</v>
      </c>
      <c r="J63" s="127">
        <f t="shared" si="8"/>
        <v>336.1344</v>
      </c>
      <c r="K63" s="128">
        <v>0.8</v>
      </c>
      <c r="L63" s="127">
        <f t="shared" si="9"/>
        <v>268.90752</v>
      </c>
      <c r="M63" s="129">
        <v>67.22688</v>
      </c>
      <c r="N63" s="152" t="s">
        <v>205</v>
      </c>
      <c r="O63" s="131" t="s">
        <v>27</v>
      </c>
      <c r="P63" s="126"/>
      <c r="Q63" s="131"/>
    </row>
    <row r="64" s="110" customFormat="1" ht="18.6" customHeight="1" spans="1:17">
      <c r="A64" s="113">
        <f t="shared" si="11"/>
        <v>58</v>
      </c>
      <c r="B64" s="114" t="s">
        <v>206</v>
      </c>
      <c r="C64" s="115" t="s">
        <v>22</v>
      </c>
      <c r="D64" s="152" t="s">
        <v>154</v>
      </c>
      <c r="E64" s="117" t="s">
        <v>64</v>
      </c>
      <c r="F64" s="114" t="s">
        <v>25</v>
      </c>
      <c r="G64" s="114">
        <v>29.4</v>
      </c>
      <c r="H64" s="114">
        <v>29.4</v>
      </c>
      <c r="I64" s="126">
        <f t="shared" si="7"/>
        <v>32928</v>
      </c>
      <c r="J64" s="127">
        <f t="shared" si="8"/>
        <v>2008.608</v>
      </c>
      <c r="K64" s="128">
        <v>0.8</v>
      </c>
      <c r="L64" s="127">
        <f t="shared" si="9"/>
        <v>1606.8864</v>
      </c>
      <c r="M64" s="129">
        <v>401.7216</v>
      </c>
      <c r="N64" s="152" t="s">
        <v>207</v>
      </c>
      <c r="O64" s="131" t="s">
        <v>27</v>
      </c>
      <c r="P64" s="160"/>
      <c r="Q64" s="131"/>
    </row>
    <row r="65" s="110" customFormat="1" ht="18.6" customHeight="1" spans="1:17">
      <c r="A65" s="113">
        <f t="shared" si="11"/>
        <v>59</v>
      </c>
      <c r="B65" s="114" t="s">
        <v>208</v>
      </c>
      <c r="C65" s="115" t="s">
        <v>22</v>
      </c>
      <c r="D65" s="152" t="s">
        <v>63</v>
      </c>
      <c r="E65" s="117" t="s">
        <v>64</v>
      </c>
      <c r="F65" s="114" t="s">
        <v>25</v>
      </c>
      <c r="G65" s="114">
        <v>5.57</v>
      </c>
      <c r="H65" s="114">
        <v>5.57</v>
      </c>
      <c r="I65" s="126">
        <f t="shared" si="7"/>
        <v>6238.4</v>
      </c>
      <c r="J65" s="127">
        <f t="shared" si="8"/>
        <v>380.5424</v>
      </c>
      <c r="K65" s="128">
        <v>0.8</v>
      </c>
      <c r="L65" s="127">
        <f t="shared" si="9"/>
        <v>304.43392</v>
      </c>
      <c r="M65" s="129">
        <v>76.10848</v>
      </c>
      <c r="N65" s="152" t="s">
        <v>209</v>
      </c>
      <c r="O65" s="131" t="s">
        <v>27</v>
      </c>
      <c r="P65" s="126"/>
      <c r="Q65" s="131"/>
    </row>
    <row r="66" s="110" customFormat="1" ht="18.6" customHeight="1" spans="1:17">
      <c r="A66" s="113">
        <f t="shared" si="11"/>
        <v>60</v>
      </c>
      <c r="B66" s="114" t="s">
        <v>210</v>
      </c>
      <c r="C66" s="115" t="s">
        <v>22</v>
      </c>
      <c r="D66" s="152" t="s">
        <v>211</v>
      </c>
      <c r="E66" s="117" t="s">
        <v>212</v>
      </c>
      <c r="F66" s="114" t="s">
        <v>25</v>
      </c>
      <c r="G66" s="114">
        <v>11.08</v>
      </c>
      <c r="H66" s="114">
        <v>11.08</v>
      </c>
      <c r="I66" s="126">
        <f t="shared" si="7"/>
        <v>12409.6</v>
      </c>
      <c r="J66" s="127">
        <f t="shared" si="8"/>
        <v>756.9856</v>
      </c>
      <c r="K66" s="128">
        <v>0.8</v>
      </c>
      <c r="L66" s="127">
        <f t="shared" si="9"/>
        <v>605.58848</v>
      </c>
      <c r="M66" s="129">
        <v>151.39712</v>
      </c>
      <c r="N66" s="152" t="s">
        <v>213</v>
      </c>
      <c r="O66" s="131" t="s">
        <v>27</v>
      </c>
      <c r="P66" s="126"/>
      <c r="Q66" s="131"/>
    </row>
    <row r="67" s="110" customFormat="1" ht="18.6" customHeight="1" spans="1:17">
      <c r="A67" s="113">
        <f t="shared" si="11"/>
        <v>61</v>
      </c>
      <c r="B67" s="114" t="s">
        <v>214</v>
      </c>
      <c r="C67" s="115" t="s">
        <v>22</v>
      </c>
      <c r="D67" s="152" t="s">
        <v>215</v>
      </c>
      <c r="E67" s="117" t="s">
        <v>64</v>
      </c>
      <c r="F67" s="114" t="s">
        <v>25</v>
      </c>
      <c r="G67" s="114">
        <v>7.3</v>
      </c>
      <c r="H67" s="114">
        <v>7.3</v>
      </c>
      <c r="I67" s="126">
        <f t="shared" si="7"/>
        <v>8176</v>
      </c>
      <c r="J67" s="127">
        <f t="shared" si="8"/>
        <v>498.736</v>
      </c>
      <c r="K67" s="128">
        <v>0.8</v>
      </c>
      <c r="L67" s="127">
        <f t="shared" si="9"/>
        <v>398.9888</v>
      </c>
      <c r="M67" s="129">
        <v>99.7472</v>
      </c>
      <c r="N67" s="152" t="s">
        <v>216</v>
      </c>
      <c r="O67" s="131" t="s">
        <v>27</v>
      </c>
      <c r="P67" s="126"/>
      <c r="Q67" s="131"/>
    </row>
    <row r="68" s="110" customFormat="1" ht="18.6" customHeight="1" spans="1:17">
      <c r="A68" s="113">
        <f t="shared" ref="A68:A77" si="12">ROW()-6</f>
        <v>62</v>
      </c>
      <c r="B68" s="114" t="s">
        <v>217</v>
      </c>
      <c r="C68" s="115" t="s">
        <v>22</v>
      </c>
      <c r="D68" s="152" t="s">
        <v>29</v>
      </c>
      <c r="E68" s="117" t="s">
        <v>218</v>
      </c>
      <c r="F68" s="114" t="s">
        <v>25</v>
      </c>
      <c r="G68" s="114">
        <v>46.86</v>
      </c>
      <c r="H68" s="114">
        <v>46.86</v>
      </c>
      <c r="I68" s="126">
        <f t="shared" si="7"/>
        <v>52483.2</v>
      </c>
      <c r="J68" s="127">
        <f t="shared" si="8"/>
        <v>3201.4752</v>
      </c>
      <c r="K68" s="128">
        <v>0.8</v>
      </c>
      <c r="L68" s="127">
        <f t="shared" si="9"/>
        <v>2561.18016</v>
      </c>
      <c r="M68" s="129">
        <v>640.29504</v>
      </c>
      <c r="N68" s="152" t="s">
        <v>219</v>
      </c>
      <c r="O68" s="131" t="s">
        <v>27</v>
      </c>
      <c r="P68" s="126"/>
      <c r="Q68" s="131"/>
    </row>
    <row r="69" s="110" customFormat="1" ht="18.6" customHeight="1" spans="1:17">
      <c r="A69" s="113">
        <f t="shared" si="12"/>
        <v>63</v>
      </c>
      <c r="B69" s="114" t="s">
        <v>220</v>
      </c>
      <c r="C69" s="115" t="s">
        <v>22</v>
      </c>
      <c r="D69" s="152" t="s">
        <v>74</v>
      </c>
      <c r="E69" s="117" t="s">
        <v>64</v>
      </c>
      <c r="F69" s="114" t="s">
        <v>25</v>
      </c>
      <c r="G69" s="114">
        <v>4.665</v>
      </c>
      <c r="H69" s="114">
        <v>4.665</v>
      </c>
      <c r="I69" s="126">
        <f t="shared" si="7"/>
        <v>5224.8</v>
      </c>
      <c r="J69" s="127">
        <f t="shared" si="8"/>
        <v>318.7128</v>
      </c>
      <c r="K69" s="128">
        <v>0.8</v>
      </c>
      <c r="L69" s="127">
        <f t="shared" si="9"/>
        <v>254.97024</v>
      </c>
      <c r="M69" s="129">
        <v>63.74256</v>
      </c>
      <c r="N69" s="152" t="s">
        <v>221</v>
      </c>
      <c r="O69" s="131" t="s">
        <v>27</v>
      </c>
      <c r="P69" s="132"/>
      <c r="Q69" s="132"/>
    </row>
    <row r="70" s="110" customFormat="1" ht="18.6" customHeight="1" spans="1:17">
      <c r="A70" s="113">
        <f t="shared" si="12"/>
        <v>64</v>
      </c>
      <c r="B70" s="114" t="s">
        <v>222</v>
      </c>
      <c r="C70" s="115" t="s">
        <v>22</v>
      </c>
      <c r="D70" s="152" t="s">
        <v>74</v>
      </c>
      <c r="E70" s="117" t="s">
        <v>64</v>
      </c>
      <c r="F70" s="114" t="s">
        <v>25</v>
      </c>
      <c r="G70" s="114">
        <v>60.6</v>
      </c>
      <c r="H70" s="114">
        <v>60.6</v>
      </c>
      <c r="I70" s="126">
        <f t="shared" si="7"/>
        <v>67872</v>
      </c>
      <c r="J70" s="127">
        <f t="shared" si="8"/>
        <v>4140.192</v>
      </c>
      <c r="K70" s="128">
        <v>0.8</v>
      </c>
      <c r="L70" s="127">
        <f t="shared" si="9"/>
        <v>3312.1536</v>
      </c>
      <c r="M70" s="129">
        <v>828.0384</v>
      </c>
      <c r="N70" s="152" t="s">
        <v>223</v>
      </c>
      <c r="O70" s="131" t="s">
        <v>27</v>
      </c>
      <c r="P70" s="132"/>
      <c r="Q70" s="132"/>
    </row>
    <row r="71" s="110" customFormat="1" ht="18.6" customHeight="1" spans="1:17">
      <c r="A71" s="113">
        <f t="shared" si="12"/>
        <v>65</v>
      </c>
      <c r="B71" s="114" t="s">
        <v>224</v>
      </c>
      <c r="C71" s="115" t="s">
        <v>22</v>
      </c>
      <c r="D71" s="152" t="s">
        <v>51</v>
      </c>
      <c r="E71" s="117" t="s">
        <v>225</v>
      </c>
      <c r="F71" s="114" t="s">
        <v>25</v>
      </c>
      <c r="G71" s="114">
        <v>25.13</v>
      </c>
      <c r="H71" s="114">
        <v>25.13</v>
      </c>
      <c r="I71" s="126">
        <f t="shared" si="7"/>
        <v>28145.6</v>
      </c>
      <c r="J71" s="127">
        <f t="shared" si="8"/>
        <v>1716.8816</v>
      </c>
      <c r="K71" s="128">
        <v>0.8</v>
      </c>
      <c r="L71" s="127">
        <f t="shared" si="9"/>
        <v>1373.50528</v>
      </c>
      <c r="M71" s="129">
        <v>343.37632</v>
      </c>
      <c r="N71" s="152" t="s">
        <v>226</v>
      </c>
      <c r="O71" s="131" t="s">
        <v>27</v>
      </c>
      <c r="P71" s="132"/>
      <c r="Q71" s="132"/>
    </row>
    <row r="72" s="110" customFormat="1" ht="18.6" customHeight="1" spans="1:17">
      <c r="A72" s="113">
        <f t="shared" si="12"/>
        <v>66</v>
      </c>
      <c r="B72" s="114" t="s">
        <v>227</v>
      </c>
      <c r="C72" s="115" t="s">
        <v>22</v>
      </c>
      <c r="D72" s="152" t="s">
        <v>36</v>
      </c>
      <c r="E72" s="117" t="s">
        <v>228</v>
      </c>
      <c r="F72" s="114" t="s">
        <v>25</v>
      </c>
      <c r="G72" s="114">
        <v>13.27</v>
      </c>
      <c r="H72" s="114">
        <v>13.27</v>
      </c>
      <c r="I72" s="126">
        <f t="shared" ref="I72:I103" si="13">H72*1120</f>
        <v>14862.4</v>
      </c>
      <c r="J72" s="127">
        <f t="shared" ref="J72:J103" si="14">H72*68.32</f>
        <v>906.6064</v>
      </c>
      <c r="K72" s="128">
        <v>0.8</v>
      </c>
      <c r="L72" s="127">
        <f t="shared" ref="L72:L103" si="15">J72*K72</f>
        <v>725.28512</v>
      </c>
      <c r="M72" s="129">
        <v>181.32128</v>
      </c>
      <c r="N72" s="152" t="s">
        <v>229</v>
      </c>
      <c r="O72" s="131" t="s">
        <v>27</v>
      </c>
      <c r="P72" s="132"/>
      <c r="Q72" s="132"/>
    </row>
    <row r="73" s="110" customFormat="1" ht="18.6" customHeight="1" spans="1:17">
      <c r="A73" s="113">
        <f t="shared" si="12"/>
        <v>67</v>
      </c>
      <c r="B73" s="114" t="s">
        <v>230</v>
      </c>
      <c r="C73" s="115" t="s">
        <v>22</v>
      </c>
      <c r="D73" s="152" t="s">
        <v>231</v>
      </c>
      <c r="E73" s="117" t="s">
        <v>228</v>
      </c>
      <c r="F73" s="114" t="s">
        <v>25</v>
      </c>
      <c r="G73" s="114">
        <v>6.81</v>
      </c>
      <c r="H73" s="114">
        <v>6.81</v>
      </c>
      <c r="I73" s="126">
        <f t="shared" si="13"/>
        <v>7627.2</v>
      </c>
      <c r="J73" s="127">
        <f t="shared" si="14"/>
        <v>465.2592</v>
      </c>
      <c r="K73" s="128">
        <v>0.8</v>
      </c>
      <c r="L73" s="127">
        <f t="shared" si="15"/>
        <v>372.20736</v>
      </c>
      <c r="M73" s="129">
        <v>93.05184</v>
      </c>
      <c r="N73" s="152" t="s">
        <v>232</v>
      </c>
      <c r="O73" s="131" t="s">
        <v>27</v>
      </c>
      <c r="P73" s="132"/>
      <c r="Q73" s="132"/>
    </row>
    <row r="74" s="110" customFormat="1" ht="18.6" customHeight="1" spans="1:17">
      <c r="A74" s="113">
        <f t="shared" si="12"/>
        <v>68</v>
      </c>
      <c r="B74" s="114" t="s">
        <v>233</v>
      </c>
      <c r="C74" s="115" t="s">
        <v>22</v>
      </c>
      <c r="D74" s="152" t="s">
        <v>59</v>
      </c>
      <c r="E74" s="117" t="s">
        <v>64</v>
      </c>
      <c r="F74" s="114" t="s">
        <v>25</v>
      </c>
      <c r="G74" s="114">
        <v>7.59</v>
      </c>
      <c r="H74" s="114">
        <v>7.59</v>
      </c>
      <c r="I74" s="126">
        <f t="shared" si="13"/>
        <v>8500.8</v>
      </c>
      <c r="J74" s="127">
        <f t="shared" si="14"/>
        <v>518.5488</v>
      </c>
      <c r="K74" s="128">
        <v>0.8</v>
      </c>
      <c r="L74" s="127">
        <f t="shared" si="15"/>
        <v>414.83904</v>
      </c>
      <c r="M74" s="129">
        <v>103.70976</v>
      </c>
      <c r="N74" s="152" t="s">
        <v>234</v>
      </c>
      <c r="O74" s="131" t="s">
        <v>27</v>
      </c>
      <c r="P74" s="132"/>
      <c r="Q74" s="132"/>
    </row>
    <row r="75" s="110" customFormat="1" ht="18.6" customHeight="1" spans="1:17">
      <c r="A75" s="113">
        <f t="shared" si="12"/>
        <v>69</v>
      </c>
      <c r="B75" s="114" t="s">
        <v>235</v>
      </c>
      <c r="C75" s="115" t="s">
        <v>22</v>
      </c>
      <c r="D75" s="152" t="s">
        <v>112</v>
      </c>
      <c r="E75" s="117" t="s">
        <v>64</v>
      </c>
      <c r="F75" s="114" t="s">
        <v>25</v>
      </c>
      <c r="G75" s="114">
        <v>4.62</v>
      </c>
      <c r="H75" s="114">
        <v>4.62</v>
      </c>
      <c r="I75" s="126">
        <f t="shared" si="13"/>
        <v>5174.4</v>
      </c>
      <c r="J75" s="127">
        <f t="shared" si="14"/>
        <v>315.6384</v>
      </c>
      <c r="K75" s="128">
        <v>0.8</v>
      </c>
      <c r="L75" s="127">
        <f t="shared" si="15"/>
        <v>252.51072</v>
      </c>
      <c r="M75" s="129">
        <v>63.12768</v>
      </c>
      <c r="N75" s="152" t="s">
        <v>236</v>
      </c>
      <c r="O75" s="131" t="s">
        <v>27</v>
      </c>
      <c r="P75" s="132"/>
      <c r="Q75" s="132"/>
    </row>
    <row r="76" s="110" customFormat="1" ht="18.6" customHeight="1" spans="1:17">
      <c r="A76" s="113">
        <f t="shared" si="12"/>
        <v>70</v>
      </c>
      <c r="B76" s="114" t="s">
        <v>237</v>
      </c>
      <c r="C76" s="115" t="s">
        <v>22</v>
      </c>
      <c r="D76" s="152" t="s">
        <v>82</v>
      </c>
      <c r="E76" s="117" t="s">
        <v>238</v>
      </c>
      <c r="F76" s="114" t="s">
        <v>25</v>
      </c>
      <c r="G76" s="114">
        <v>17.72</v>
      </c>
      <c r="H76" s="114">
        <v>17.72</v>
      </c>
      <c r="I76" s="126">
        <f t="shared" si="13"/>
        <v>19846.4</v>
      </c>
      <c r="J76" s="127">
        <f t="shared" si="14"/>
        <v>1210.6304</v>
      </c>
      <c r="K76" s="128">
        <v>0.8</v>
      </c>
      <c r="L76" s="127">
        <f t="shared" si="15"/>
        <v>968.50432</v>
      </c>
      <c r="M76" s="129">
        <v>242.12608</v>
      </c>
      <c r="N76" s="152" t="s">
        <v>239</v>
      </c>
      <c r="O76" s="131" t="s">
        <v>27</v>
      </c>
      <c r="P76" s="132"/>
      <c r="Q76" s="132"/>
    </row>
    <row r="77" s="110" customFormat="1" ht="18.6" customHeight="1" spans="1:17">
      <c r="A77" s="113">
        <f t="shared" si="12"/>
        <v>71</v>
      </c>
      <c r="B77" s="114" t="s">
        <v>240</v>
      </c>
      <c r="C77" s="115" t="s">
        <v>22</v>
      </c>
      <c r="D77" s="116" t="s">
        <v>74</v>
      </c>
      <c r="E77" s="117" t="s">
        <v>64</v>
      </c>
      <c r="F77" s="114" t="s">
        <v>25</v>
      </c>
      <c r="G77" s="114">
        <v>25.52</v>
      </c>
      <c r="H77" s="114">
        <v>25.52</v>
      </c>
      <c r="I77" s="126">
        <f t="shared" si="13"/>
        <v>28582.4</v>
      </c>
      <c r="J77" s="127">
        <f t="shared" si="14"/>
        <v>1743.5264</v>
      </c>
      <c r="K77" s="128">
        <v>0.8</v>
      </c>
      <c r="L77" s="127">
        <f t="shared" si="15"/>
        <v>1394.82112</v>
      </c>
      <c r="M77" s="129">
        <v>348.70528</v>
      </c>
      <c r="N77" s="130" t="s">
        <v>241</v>
      </c>
      <c r="O77" s="131" t="s">
        <v>27</v>
      </c>
      <c r="P77" s="132"/>
      <c r="Q77" s="132"/>
    </row>
    <row r="78" s="110" customFormat="1" ht="18.6" customHeight="1" spans="1:17">
      <c r="A78" s="113">
        <f t="shared" ref="A78:A87" si="16">ROW()-6</f>
        <v>72</v>
      </c>
      <c r="B78" s="114" t="s">
        <v>242</v>
      </c>
      <c r="C78" s="115" t="s">
        <v>22</v>
      </c>
      <c r="D78" s="152" t="s">
        <v>175</v>
      </c>
      <c r="E78" s="117" t="s">
        <v>64</v>
      </c>
      <c r="F78" s="114" t="s">
        <v>25</v>
      </c>
      <c r="G78" s="114">
        <v>9.16</v>
      </c>
      <c r="H78" s="114">
        <v>9.16</v>
      </c>
      <c r="I78" s="126">
        <f t="shared" si="13"/>
        <v>10259.2</v>
      </c>
      <c r="J78" s="127">
        <f t="shared" si="14"/>
        <v>625.8112</v>
      </c>
      <c r="K78" s="128">
        <v>0.8</v>
      </c>
      <c r="L78" s="127">
        <f t="shared" si="15"/>
        <v>500.64896</v>
      </c>
      <c r="M78" s="129">
        <v>125.16224</v>
      </c>
      <c r="N78" s="152" t="s">
        <v>243</v>
      </c>
      <c r="O78" s="131" t="s">
        <v>27</v>
      </c>
      <c r="P78" s="132"/>
      <c r="Q78" s="132"/>
    </row>
    <row r="79" s="110" customFormat="1" ht="18.6" customHeight="1" spans="1:17">
      <c r="A79" s="113">
        <f t="shared" si="16"/>
        <v>73</v>
      </c>
      <c r="B79" s="114" t="s">
        <v>244</v>
      </c>
      <c r="C79" s="115" t="s">
        <v>22</v>
      </c>
      <c r="D79" s="152" t="s">
        <v>29</v>
      </c>
      <c r="E79" s="117" t="s">
        <v>245</v>
      </c>
      <c r="F79" s="114" t="s">
        <v>25</v>
      </c>
      <c r="G79" s="114">
        <v>7.94</v>
      </c>
      <c r="H79" s="114">
        <v>7.94</v>
      </c>
      <c r="I79" s="126">
        <f t="shared" si="13"/>
        <v>8892.8</v>
      </c>
      <c r="J79" s="127">
        <f t="shared" si="14"/>
        <v>542.4608</v>
      </c>
      <c r="K79" s="128">
        <v>0.8</v>
      </c>
      <c r="L79" s="127">
        <f t="shared" si="15"/>
        <v>433.96864</v>
      </c>
      <c r="M79" s="129">
        <v>108.49216</v>
      </c>
      <c r="N79" s="152" t="s">
        <v>246</v>
      </c>
      <c r="O79" s="131" t="s">
        <v>27</v>
      </c>
      <c r="P79" s="132"/>
      <c r="Q79" s="132"/>
    </row>
    <row r="80" s="110" customFormat="1" ht="18.6" customHeight="1" spans="1:17">
      <c r="A80" s="113">
        <f t="shared" si="16"/>
        <v>74</v>
      </c>
      <c r="B80" s="114" t="s">
        <v>247</v>
      </c>
      <c r="C80" s="115" t="s">
        <v>22</v>
      </c>
      <c r="D80" s="152" t="s">
        <v>74</v>
      </c>
      <c r="E80" s="117" t="s">
        <v>245</v>
      </c>
      <c r="F80" s="114" t="s">
        <v>25</v>
      </c>
      <c r="G80" s="114">
        <v>8.73</v>
      </c>
      <c r="H80" s="114">
        <v>8.73</v>
      </c>
      <c r="I80" s="126">
        <f t="shared" si="13"/>
        <v>9777.6</v>
      </c>
      <c r="J80" s="127">
        <f t="shared" si="14"/>
        <v>596.4336</v>
      </c>
      <c r="K80" s="128">
        <v>0.8</v>
      </c>
      <c r="L80" s="127">
        <f t="shared" si="15"/>
        <v>477.14688</v>
      </c>
      <c r="M80" s="129">
        <v>119.28672</v>
      </c>
      <c r="N80" s="152" t="s">
        <v>248</v>
      </c>
      <c r="O80" s="131" t="s">
        <v>27</v>
      </c>
      <c r="P80" s="132"/>
      <c r="Q80" s="132"/>
    </row>
    <row r="81" s="110" customFormat="1" ht="18.6" customHeight="1" spans="1:17">
      <c r="A81" s="113">
        <f t="shared" si="16"/>
        <v>75</v>
      </c>
      <c r="B81" s="114" t="s">
        <v>249</v>
      </c>
      <c r="C81" s="115" t="s">
        <v>22</v>
      </c>
      <c r="D81" s="152" t="s">
        <v>250</v>
      </c>
      <c r="E81" s="117" t="s">
        <v>245</v>
      </c>
      <c r="F81" s="114" t="s">
        <v>25</v>
      </c>
      <c r="G81" s="114">
        <v>6.77</v>
      </c>
      <c r="H81" s="114">
        <v>6.77</v>
      </c>
      <c r="I81" s="126">
        <f t="shared" si="13"/>
        <v>7582.4</v>
      </c>
      <c r="J81" s="127">
        <f t="shared" si="14"/>
        <v>462.5264</v>
      </c>
      <c r="K81" s="128">
        <v>0.8</v>
      </c>
      <c r="L81" s="127">
        <f t="shared" si="15"/>
        <v>370.02112</v>
      </c>
      <c r="M81" s="129">
        <v>92.50528</v>
      </c>
      <c r="N81" s="152" t="s">
        <v>251</v>
      </c>
      <c r="O81" s="131" t="s">
        <v>27</v>
      </c>
      <c r="P81" s="132"/>
      <c r="Q81" s="132"/>
    </row>
    <row r="82" s="110" customFormat="1" ht="18.6" customHeight="1" spans="1:17">
      <c r="A82" s="113">
        <f t="shared" si="16"/>
        <v>76</v>
      </c>
      <c r="B82" s="114" t="s">
        <v>252</v>
      </c>
      <c r="C82" s="115" t="s">
        <v>22</v>
      </c>
      <c r="D82" s="152" t="s">
        <v>74</v>
      </c>
      <c r="E82" s="117" t="s">
        <v>253</v>
      </c>
      <c r="F82" s="114" t="s">
        <v>25</v>
      </c>
      <c r="G82" s="114">
        <v>9.74</v>
      </c>
      <c r="H82" s="114">
        <v>9.74</v>
      </c>
      <c r="I82" s="126">
        <f t="shared" si="13"/>
        <v>10908.8</v>
      </c>
      <c r="J82" s="127">
        <f t="shared" si="14"/>
        <v>665.4368</v>
      </c>
      <c r="K82" s="128">
        <v>0.8</v>
      </c>
      <c r="L82" s="127">
        <f t="shared" si="15"/>
        <v>532.34944</v>
      </c>
      <c r="M82" s="129">
        <v>133.08736</v>
      </c>
      <c r="N82" s="152" t="s">
        <v>254</v>
      </c>
      <c r="O82" s="131" t="s">
        <v>27</v>
      </c>
      <c r="P82" s="132"/>
      <c r="Q82" s="132"/>
    </row>
    <row r="83" s="110" customFormat="1" ht="18.6" customHeight="1" spans="1:17">
      <c r="A83" s="113">
        <f t="shared" si="16"/>
        <v>77</v>
      </c>
      <c r="B83" s="114" t="s">
        <v>255</v>
      </c>
      <c r="C83" s="115" t="s">
        <v>22</v>
      </c>
      <c r="D83" s="152" t="s">
        <v>146</v>
      </c>
      <c r="E83" s="117" t="s">
        <v>256</v>
      </c>
      <c r="F83" s="114" t="s">
        <v>25</v>
      </c>
      <c r="G83" s="114">
        <v>10.11</v>
      </c>
      <c r="H83" s="114">
        <v>10.11</v>
      </c>
      <c r="I83" s="126">
        <f t="shared" si="13"/>
        <v>11323.2</v>
      </c>
      <c r="J83" s="127">
        <f t="shared" si="14"/>
        <v>690.7152</v>
      </c>
      <c r="K83" s="128">
        <v>0.8</v>
      </c>
      <c r="L83" s="127">
        <f t="shared" si="15"/>
        <v>552.57216</v>
      </c>
      <c r="M83" s="129">
        <v>138.14304</v>
      </c>
      <c r="N83" s="152" t="s">
        <v>257</v>
      </c>
      <c r="O83" s="131" t="s">
        <v>27</v>
      </c>
      <c r="P83" s="132"/>
      <c r="Q83" s="132"/>
    </row>
    <row r="84" s="110" customFormat="1" ht="18.6" customHeight="1" spans="1:17">
      <c r="A84" s="113">
        <f t="shared" si="16"/>
        <v>78</v>
      </c>
      <c r="B84" s="114" t="s">
        <v>258</v>
      </c>
      <c r="C84" s="115" t="s">
        <v>22</v>
      </c>
      <c r="D84" s="152" t="s">
        <v>74</v>
      </c>
      <c r="E84" s="117" t="s">
        <v>259</v>
      </c>
      <c r="F84" s="114" t="s">
        <v>25</v>
      </c>
      <c r="G84" s="114">
        <v>13.05</v>
      </c>
      <c r="H84" s="114">
        <v>13.05</v>
      </c>
      <c r="I84" s="126">
        <f t="shared" si="13"/>
        <v>14616</v>
      </c>
      <c r="J84" s="127">
        <f t="shared" si="14"/>
        <v>891.576</v>
      </c>
      <c r="K84" s="128">
        <v>0.8</v>
      </c>
      <c r="L84" s="127">
        <f t="shared" si="15"/>
        <v>713.2608</v>
      </c>
      <c r="M84" s="129">
        <v>178.3152</v>
      </c>
      <c r="N84" s="152" t="s">
        <v>260</v>
      </c>
      <c r="O84" s="131" t="s">
        <v>27</v>
      </c>
      <c r="P84" s="132"/>
      <c r="Q84" s="132"/>
    </row>
    <row r="85" s="110" customFormat="1" ht="18.6" customHeight="1" spans="1:17">
      <c r="A85" s="113">
        <f t="shared" si="16"/>
        <v>79</v>
      </c>
      <c r="B85" s="114" t="s">
        <v>261</v>
      </c>
      <c r="C85" s="115" t="s">
        <v>22</v>
      </c>
      <c r="D85" s="152" t="s">
        <v>112</v>
      </c>
      <c r="E85" s="117" t="s">
        <v>262</v>
      </c>
      <c r="F85" s="114" t="s">
        <v>25</v>
      </c>
      <c r="G85" s="114">
        <v>7.8</v>
      </c>
      <c r="H85" s="114">
        <v>7.8</v>
      </c>
      <c r="I85" s="126">
        <f t="shared" si="13"/>
        <v>8736</v>
      </c>
      <c r="J85" s="127">
        <f t="shared" si="14"/>
        <v>532.896</v>
      </c>
      <c r="K85" s="128">
        <v>0.8</v>
      </c>
      <c r="L85" s="127">
        <f t="shared" si="15"/>
        <v>426.3168</v>
      </c>
      <c r="M85" s="129">
        <v>106.5792</v>
      </c>
      <c r="N85" s="152" t="s">
        <v>263</v>
      </c>
      <c r="O85" s="131" t="s">
        <v>27</v>
      </c>
      <c r="P85" s="132"/>
      <c r="Q85" s="132"/>
    </row>
    <row r="86" s="110" customFormat="1" ht="18.6" customHeight="1" spans="1:17">
      <c r="A86" s="113">
        <f t="shared" si="16"/>
        <v>80</v>
      </c>
      <c r="B86" s="114" t="s">
        <v>264</v>
      </c>
      <c r="C86" s="115" t="s">
        <v>22</v>
      </c>
      <c r="D86" s="152" t="s">
        <v>265</v>
      </c>
      <c r="E86" s="117" t="s">
        <v>64</v>
      </c>
      <c r="F86" s="114" t="s">
        <v>25</v>
      </c>
      <c r="G86" s="114">
        <v>33.41</v>
      </c>
      <c r="H86" s="114">
        <v>33.41</v>
      </c>
      <c r="I86" s="126">
        <f t="shared" si="13"/>
        <v>37419.2</v>
      </c>
      <c r="J86" s="127">
        <f t="shared" si="14"/>
        <v>2282.5712</v>
      </c>
      <c r="K86" s="128">
        <v>0.8</v>
      </c>
      <c r="L86" s="127">
        <f t="shared" si="15"/>
        <v>1826.05696</v>
      </c>
      <c r="M86" s="129">
        <v>456.51424</v>
      </c>
      <c r="N86" s="152" t="s">
        <v>266</v>
      </c>
      <c r="O86" s="131" t="s">
        <v>27</v>
      </c>
      <c r="P86" s="132"/>
      <c r="Q86" s="132"/>
    </row>
    <row r="87" s="110" customFormat="1" ht="18.6" customHeight="1" spans="1:17">
      <c r="A87" s="113">
        <f t="shared" si="16"/>
        <v>81</v>
      </c>
      <c r="B87" s="114" t="s">
        <v>267</v>
      </c>
      <c r="C87" s="115" t="s">
        <v>22</v>
      </c>
      <c r="D87" s="152" t="s">
        <v>82</v>
      </c>
      <c r="E87" s="117" t="s">
        <v>268</v>
      </c>
      <c r="F87" s="114" t="s">
        <v>25</v>
      </c>
      <c r="G87" s="114">
        <v>26.07</v>
      </c>
      <c r="H87" s="114">
        <v>26.07</v>
      </c>
      <c r="I87" s="126">
        <f t="shared" si="13"/>
        <v>29198.4</v>
      </c>
      <c r="J87" s="127">
        <f t="shared" si="14"/>
        <v>1781.1024</v>
      </c>
      <c r="K87" s="128">
        <v>0.8</v>
      </c>
      <c r="L87" s="127">
        <f t="shared" si="15"/>
        <v>1424.88192</v>
      </c>
      <c r="M87" s="129">
        <v>356.22048</v>
      </c>
      <c r="N87" s="152" t="s">
        <v>269</v>
      </c>
      <c r="O87" s="131" t="s">
        <v>27</v>
      </c>
      <c r="P87" s="132"/>
      <c r="Q87" s="132"/>
    </row>
    <row r="88" s="110" customFormat="1" ht="18.6" customHeight="1" spans="1:17">
      <c r="A88" s="113">
        <f t="shared" ref="A88:A97" si="17">ROW()-6</f>
        <v>82</v>
      </c>
      <c r="B88" s="114" t="s">
        <v>270</v>
      </c>
      <c r="C88" s="115" t="s">
        <v>22</v>
      </c>
      <c r="D88" s="152" t="s">
        <v>265</v>
      </c>
      <c r="E88" s="117" t="s">
        <v>155</v>
      </c>
      <c r="F88" s="114" t="s">
        <v>25</v>
      </c>
      <c r="G88" s="114">
        <v>5.31</v>
      </c>
      <c r="H88" s="114">
        <v>5.31</v>
      </c>
      <c r="I88" s="126">
        <f t="shared" si="13"/>
        <v>5947.2</v>
      </c>
      <c r="J88" s="127">
        <f t="shared" si="14"/>
        <v>362.7792</v>
      </c>
      <c r="K88" s="128">
        <v>0.8</v>
      </c>
      <c r="L88" s="127">
        <f t="shared" si="15"/>
        <v>290.22336</v>
      </c>
      <c r="M88" s="129">
        <v>72.55584</v>
      </c>
      <c r="N88" s="152" t="s">
        <v>271</v>
      </c>
      <c r="O88" s="131" t="s">
        <v>27</v>
      </c>
      <c r="P88" s="132"/>
      <c r="Q88" s="132"/>
    </row>
    <row r="89" s="110" customFormat="1" ht="18.6" customHeight="1" spans="1:17">
      <c r="A89" s="113">
        <f t="shared" si="17"/>
        <v>83</v>
      </c>
      <c r="B89" s="114" t="s">
        <v>272</v>
      </c>
      <c r="C89" s="115" t="s">
        <v>22</v>
      </c>
      <c r="D89" s="152" t="s">
        <v>273</v>
      </c>
      <c r="E89" s="117" t="s">
        <v>64</v>
      </c>
      <c r="F89" s="114" t="s">
        <v>25</v>
      </c>
      <c r="G89" s="114">
        <v>19.54</v>
      </c>
      <c r="H89" s="114">
        <v>19.54</v>
      </c>
      <c r="I89" s="126">
        <f t="shared" si="13"/>
        <v>21884.8</v>
      </c>
      <c r="J89" s="127">
        <f t="shared" si="14"/>
        <v>1334.9728</v>
      </c>
      <c r="K89" s="128">
        <v>0.8</v>
      </c>
      <c r="L89" s="127">
        <f t="shared" si="15"/>
        <v>1067.97824</v>
      </c>
      <c r="M89" s="129">
        <v>266.99456</v>
      </c>
      <c r="N89" s="152" t="s">
        <v>274</v>
      </c>
      <c r="O89" s="131" t="s">
        <v>27</v>
      </c>
      <c r="P89" s="132"/>
      <c r="Q89" s="132"/>
    </row>
    <row r="90" s="110" customFormat="1" ht="18.6" customHeight="1" spans="1:17">
      <c r="A90" s="113">
        <f t="shared" si="17"/>
        <v>84</v>
      </c>
      <c r="B90" s="114" t="s">
        <v>275</v>
      </c>
      <c r="C90" s="115" t="s">
        <v>22</v>
      </c>
      <c r="D90" s="152" t="s">
        <v>276</v>
      </c>
      <c r="E90" s="117" t="s">
        <v>277</v>
      </c>
      <c r="F90" s="114" t="s">
        <v>25</v>
      </c>
      <c r="G90" s="114">
        <v>11.54</v>
      </c>
      <c r="H90" s="114">
        <v>11.54</v>
      </c>
      <c r="I90" s="126">
        <f t="shared" si="13"/>
        <v>12924.8</v>
      </c>
      <c r="J90" s="127">
        <f t="shared" si="14"/>
        <v>788.4128</v>
      </c>
      <c r="K90" s="128">
        <v>0.8</v>
      </c>
      <c r="L90" s="127">
        <f t="shared" si="15"/>
        <v>630.73024</v>
      </c>
      <c r="M90" s="129">
        <v>157.68256</v>
      </c>
      <c r="N90" s="152" t="s">
        <v>278</v>
      </c>
      <c r="O90" s="131" t="s">
        <v>27</v>
      </c>
      <c r="P90" s="132"/>
      <c r="Q90" s="132"/>
    </row>
    <row r="91" s="110" customFormat="1" ht="18.6" customHeight="1" spans="1:17">
      <c r="A91" s="113">
        <f t="shared" si="17"/>
        <v>85</v>
      </c>
      <c r="B91" s="114" t="s">
        <v>279</v>
      </c>
      <c r="C91" s="115" t="s">
        <v>22</v>
      </c>
      <c r="D91" s="152" t="s">
        <v>86</v>
      </c>
      <c r="E91" s="117" t="s">
        <v>64</v>
      </c>
      <c r="F91" s="114" t="s">
        <v>25</v>
      </c>
      <c r="G91" s="114">
        <v>26.76</v>
      </c>
      <c r="H91" s="114">
        <v>26.76</v>
      </c>
      <c r="I91" s="126">
        <f t="shared" si="13"/>
        <v>29971.2</v>
      </c>
      <c r="J91" s="127">
        <f t="shared" si="14"/>
        <v>1828.2432</v>
      </c>
      <c r="K91" s="128">
        <v>0.8</v>
      </c>
      <c r="L91" s="127">
        <f t="shared" si="15"/>
        <v>1462.59456</v>
      </c>
      <c r="M91" s="129">
        <v>365.64864</v>
      </c>
      <c r="N91" s="152" t="s">
        <v>280</v>
      </c>
      <c r="O91" s="131" t="s">
        <v>27</v>
      </c>
      <c r="P91" s="132"/>
      <c r="Q91" s="132"/>
    </row>
    <row r="92" s="110" customFormat="1" ht="18.6" customHeight="1" spans="1:17">
      <c r="A92" s="113">
        <f t="shared" si="17"/>
        <v>86</v>
      </c>
      <c r="B92" s="114" t="s">
        <v>281</v>
      </c>
      <c r="C92" s="115" t="s">
        <v>22</v>
      </c>
      <c r="D92" s="152" t="s">
        <v>146</v>
      </c>
      <c r="E92" s="117" t="s">
        <v>155</v>
      </c>
      <c r="F92" s="114" t="s">
        <v>25</v>
      </c>
      <c r="G92" s="114">
        <v>9.09</v>
      </c>
      <c r="H92" s="114">
        <v>9.09</v>
      </c>
      <c r="I92" s="126">
        <f t="shared" si="13"/>
        <v>10180.8</v>
      </c>
      <c r="J92" s="127">
        <f t="shared" si="14"/>
        <v>621.0288</v>
      </c>
      <c r="K92" s="128">
        <v>0.8</v>
      </c>
      <c r="L92" s="127">
        <f t="shared" si="15"/>
        <v>496.82304</v>
      </c>
      <c r="M92" s="129">
        <v>124.20576</v>
      </c>
      <c r="N92" s="152" t="s">
        <v>282</v>
      </c>
      <c r="O92" s="131" t="s">
        <v>27</v>
      </c>
      <c r="P92" s="132"/>
      <c r="Q92" s="132"/>
    </row>
    <row r="93" s="110" customFormat="1" ht="18.6" customHeight="1" spans="1:17">
      <c r="A93" s="113">
        <f t="shared" si="17"/>
        <v>87</v>
      </c>
      <c r="B93" s="114" t="s">
        <v>283</v>
      </c>
      <c r="C93" s="115" t="s">
        <v>22</v>
      </c>
      <c r="D93" s="152" t="s">
        <v>63</v>
      </c>
      <c r="E93" s="117" t="s">
        <v>155</v>
      </c>
      <c r="F93" s="114" t="s">
        <v>25</v>
      </c>
      <c r="G93" s="114">
        <v>17.51</v>
      </c>
      <c r="H93" s="114">
        <v>17.51</v>
      </c>
      <c r="I93" s="126">
        <f t="shared" si="13"/>
        <v>19611.2</v>
      </c>
      <c r="J93" s="127">
        <f t="shared" si="14"/>
        <v>1196.2832</v>
      </c>
      <c r="K93" s="128">
        <v>0.8</v>
      </c>
      <c r="L93" s="127">
        <f t="shared" si="15"/>
        <v>957.02656</v>
      </c>
      <c r="M93" s="129">
        <v>239.25664</v>
      </c>
      <c r="N93" s="152" t="s">
        <v>284</v>
      </c>
      <c r="O93" s="131" t="s">
        <v>27</v>
      </c>
      <c r="P93" s="132"/>
      <c r="Q93" s="132"/>
    </row>
    <row r="94" s="110" customFormat="1" ht="18.6" customHeight="1" spans="1:17">
      <c r="A94" s="113">
        <f t="shared" si="17"/>
        <v>88</v>
      </c>
      <c r="B94" s="114" t="s">
        <v>285</v>
      </c>
      <c r="C94" s="115" t="s">
        <v>22</v>
      </c>
      <c r="D94" s="152" t="s">
        <v>127</v>
      </c>
      <c r="E94" s="117" t="s">
        <v>286</v>
      </c>
      <c r="F94" s="114" t="s">
        <v>25</v>
      </c>
      <c r="G94" s="151">
        <v>65.41</v>
      </c>
      <c r="H94" s="114">
        <v>65.41</v>
      </c>
      <c r="I94" s="126">
        <f t="shared" si="13"/>
        <v>73259.2</v>
      </c>
      <c r="J94" s="127">
        <f t="shared" si="14"/>
        <v>4468.8112</v>
      </c>
      <c r="K94" s="128">
        <v>0.8</v>
      </c>
      <c r="L94" s="127">
        <f t="shared" si="15"/>
        <v>3575.04896</v>
      </c>
      <c r="M94" s="129">
        <v>893.76224</v>
      </c>
      <c r="N94" s="152" t="s">
        <v>287</v>
      </c>
      <c r="O94" s="131" t="s">
        <v>27</v>
      </c>
      <c r="P94" s="132"/>
      <c r="Q94" s="132"/>
    </row>
    <row r="95" s="110" customFormat="1" ht="18.6" customHeight="1" spans="1:17">
      <c r="A95" s="113">
        <f t="shared" si="17"/>
        <v>89</v>
      </c>
      <c r="B95" s="114" t="s">
        <v>288</v>
      </c>
      <c r="C95" s="115" t="s">
        <v>22</v>
      </c>
      <c r="D95" s="152" t="s">
        <v>289</v>
      </c>
      <c r="E95" s="117" t="s">
        <v>290</v>
      </c>
      <c r="F95" s="114" t="s">
        <v>25</v>
      </c>
      <c r="G95" s="114">
        <v>14</v>
      </c>
      <c r="H95" s="114">
        <v>14</v>
      </c>
      <c r="I95" s="126">
        <f t="shared" si="13"/>
        <v>15680</v>
      </c>
      <c r="J95" s="127">
        <f t="shared" si="14"/>
        <v>956.48</v>
      </c>
      <c r="K95" s="128">
        <v>0.8</v>
      </c>
      <c r="L95" s="127">
        <f t="shared" si="15"/>
        <v>765.184</v>
      </c>
      <c r="M95" s="129">
        <v>191.296</v>
      </c>
      <c r="N95" s="152" t="s">
        <v>291</v>
      </c>
      <c r="O95" s="131" t="s">
        <v>27</v>
      </c>
      <c r="P95" s="132"/>
      <c r="Q95" s="132"/>
    </row>
    <row r="96" s="110" customFormat="1" ht="18.6" customHeight="1" spans="1:17">
      <c r="A96" s="113">
        <f t="shared" si="17"/>
        <v>90</v>
      </c>
      <c r="B96" s="114" t="s">
        <v>292</v>
      </c>
      <c r="C96" s="115" t="s">
        <v>22</v>
      </c>
      <c r="D96" s="152" t="s">
        <v>78</v>
      </c>
      <c r="E96" s="117" t="s">
        <v>64</v>
      </c>
      <c r="F96" s="114" t="s">
        <v>25</v>
      </c>
      <c r="G96" s="114">
        <v>23.06</v>
      </c>
      <c r="H96" s="114">
        <v>23.06</v>
      </c>
      <c r="I96" s="126">
        <f t="shared" si="13"/>
        <v>25827.2</v>
      </c>
      <c r="J96" s="127">
        <f t="shared" si="14"/>
        <v>1575.4592</v>
      </c>
      <c r="K96" s="128">
        <v>0.8</v>
      </c>
      <c r="L96" s="127">
        <f t="shared" si="15"/>
        <v>1260.36736</v>
      </c>
      <c r="M96" s="129">
        <v>315.09184</v>
      </c>
      <c r="N96" s="152" t="s">
        <v>293</v>
      </c>
      <c r="O96" s="131" t="s">
        <v>27</v>
      </c>
      <c r="P96" s="132"/>
      <c r="Q96" s="132"/>
    </row>
    <row r="97" s="110" customFormat="1" ht="18.6" customHeight="1" spans="1:17">
      <c r="A97" s="113">
        <f t="shared" si="17"/>
        <v>91</v>
      </c>
      <c r="B97" s="114" t="s">
        <v>294</v>
      </c>
      <c r="C97" s="115" t="s">
        <v>22</v>
      </c>
      <c r="D97" s="152" t="s">
        <v>82</v>
      </c>
      <c r="E97" s="117" t="s">
        <v>64</v>
      </c>
      <c r="F97" s="114" t="s">
        <v>25</v>
      </c>
      <c r="G97" s="114">
        <v>4.92</v>
      </c>
      <c r="H97" s="114">
        <v>4.92</v>
      </c>
      <c r="I97" s="126">
        <f t="shared" si="13"/>
        <v>5510.4</v>
      </c>
      <c r="J97" s="127">
        <f t="shared" si="14"/>
        <v>336.1344</v>
      </c>
      <c r="K97" s="128">
        <v>0.8</v>
      </c>
      <c r="L97" s="127">
        <f t="shared" si="15"/>
        <v>268.90752</v>
      </c>
      <c r="M97" s="129">
        <v>67.22688</v>
      </c>
      <c r="N97" s="152" t="s">
        <v>295</v>
      </c>
      <c r="O97" s="131" t="s">
        <v>27</v>
      </c>
      <c r="P97" s="132"/>
      <c r="Q97" s="132"/>
    </row>
    <row r="98" s="110" customFormat="1" ht="18.6" customHeight="1" spans="1:17">
      <c r="A98" s="113">
        <f t="shared" ref="A98:A107" si="18">ROW()-6</f>
        <v>92</v>
      </c>
      <c r="B98" s="114" t="s">
        <v>296</v>
      </c>
      <c r="C98" s="115" t="s">
        <v>22</v>
      </c>
      <c r="D98" s="152" t="s">
        <v>112</v>
      </c>
      <c r="E98" s="117" t="s">
        <v>64</v>
      </c>
      <c r="F98" s="114" t="s">
        <v>25</v>
      </c>
      <c r="G98" s="114">
        <v>6.81</v>
      </c>
      <c r="H98" s="114">
        <v>6.81</v>
      </c>
      <c r="I98" s="126">
        <f t="shared" si="13"/>
        <v>7627.2</v>
      </c>
      <c r="J98" s="127">
        <f t="shared" si="14"/>
        <v>465.2592</v>
      </c>
      <c r="K98" s="128">
        <v>0.8</v>
      </c>
      <c r="L98" s="127">
        <f t="shared" si="15"/>
        <v>372.20736</v>
      </c>
      <c r="M98" s="129">
        <v>93.05184</v>
      </c>
      <c r="N98" s="152" t="s">
        <v>297</v>
      </c>
      <c r="O98" s="131" t="s">
        <v>27</v>
      </c>
      <c r="P98" s="132"/>
      <c r="Q98" s="132"/>
    </row>
    <row r="99" s="110" customFormat="1" ht="18.6" customHeight="1" spans="1:17">
      <c r="A99" s="113">
        <f t="shared" si="18"/>
        <v>93</v>
      </c>
      <c r="B99" s="114" t="s">
        <v>298</v>
      </c>
      <c r="C99" s="115" t="s">
        <v>22</v>
      </c>
      <c r="D99" s="152" t="s">
        <v>23</v>
      </c>
      <c r="E99" s="117" t="s">
        <v>64</v>
      </c>
      <c r="F99" s="114" t="s">
        <v>25</v>
      </c>
      <c r="G99" s="114">
        <v>4.75</v>
      </c>
      <c r="H99" s="114">
        <v>4.75</v>
      </c>
      <c r="I99" s="126">
        <f t="shared" si="13"/>
        <v>5320</v>
      </c>
      <c r="J99" s="127">
        <f t="shared" si="14"/>
        <v>324.52</v>
      </c>
      <c r="K99" s="128">
        <v>0.8</v>
      </c>
      <c r="L99" s="127">
        <f t="shared" si="15"/>
        <v>259.616</v>
      </c>
      <c r="M99" s="129">
        <v>64.904</v>
      </c>
      <c r="N99" s="152" t="s">
        <v>299</v>
      </c>
      <c r="O99" s="131" t="s">
        <v>27</v>
      </c>
      <c r="P99" s="132"/>
      <c r="Q99" s="132"/>
    </row>
    <row r="100" s="110" customFormat="1" ht="18.6" customHeight="1" spans="1:17">
      <c r="A100" s="113">
        <f t="shared" si="18"/>
        <v>94</v>
      </c>
      <c r="B100" s="114" t="s">
        <v>300</v>
      </c>
      <c r="C100" s="115" t="s">
        <v>22</v>
      </c>
      <c r="D100" s="152" t="s">
        <v>78</v>
      </c>
      <c r="E100" s="117" t="s">
        <v>301</v>
      </c>
      <c r="F100" s="114" t="s">
        <v>25</v>
      </c>
      <c r="G100" s="114">
        <v>34.69</v>
      </c>
      <c r="H100" s="114">
        <v>34.69</v>
      </c>
      <c r="I100" s="126">
        <f t="shared" si="13"/>
        <v>38852.8</v>
      </c>
      <c r="J100" s="127">
        <f t="shared" si="14"/>
        <v>2370.0208</v>
      </c>
      <c r="K100" s="128">
        <v>0.8</v>
      </c>
      <c r="L100" s="127">
        <f t="shared" si="15"/>
        <v>1896.01664</v>
      </c>
      <c r="M100" s="129">
        <v>474.00416</v>
      </c>
      <c r="N100" s="152" t="s">
        <v>302</v>
      </c>
      <c r="O100" s="131" t="s">
        <v>27</v>
      </c>
      <c r="P100" s="132"/>
      <c r="Q100" s="132"/>
    </row>
    <row r="101" s="110" customFormat="1" ht="18.6" customHeight="1" spans="1:17">
      <c r="A101" s="113">
        <f t="shared" si="18"/>
        <v>95</v>
      </c>
      <c r="B101" s="114" t="s">
        <v>303</v>
      </c>
      <c r="C101" s="115" t="s">
        <v>22</v>
      </c>
      <c r="D101" s="152" t="s">
        <v>74</v>
      </c>
      <c r="E101" s="117" t="s">
        <v>304</v>
      </c>
      <c r="F101" s="114" t="s">
        <v>25</v>
      </c>
      <c r="G101" s="114">
        <v>4.02</v>
      </c>
      <c r="H101" s="114">
        <v>4.02</v>
      </c>
      <c r="I101" s="126">
        <f t="shared" si="13"/>
        <v>4502.4</v>
      </c>
      <c r="J101" s="127">
        <f t="shared" si="14"/>
        <v>274.6464</v>
      </c>
      <c r="K101" s="128">
        <v>0.8</v>
      </c>
      <c r="L101" s="127">
        <f t="shared" si="15"/>
        <v>219.71712</v>
      </c>
      <c r="M101" s="129">
        <v>54.92928</v>
      </c>
      <c r="N101" s="152" t="s">
        <v>305</v>
      </c>
      <c r="O101" s="131" t="s">
        <v>27</v>
      </c>
      <c r="P101" s="132"/>
      <c r="Q101" s="132"/>
    </row>
    <row r="102" s="110" customFormat="1" ht="18.6" customHeight="1" spans="1:17">
      <c r="A102" s="113">
        <f t="shared" si="18"/>
        <v>96</v>
      </c>
      <c r="B102" s="114" t="s">
        <v>306</v>
      </c>
      <c r="C102" s="115" t="s">
        <v>22</v>
      </c>
      <c r="D102" s="152" t="s">
        <v>51</v>
      </c>
      <c r="E102" s="117" t="s">
        <v>307</v>
      </c>
      <c r="F102" s="114" t="s">
        <v>25</v>
      </c>
      <c r="G102" s="114">
        <v>17.17</v>
      </c>
      <c r="H102" s="114">
        <v>17.17</v>
      </c>
      <c r="I102" s="126">
        <f t="shared" si="13"/>
        <v>19230.4</v>
      </c>
      <c r="J102" s="127">
        <f t="shared" si="14"/>
        <v>1173.0544</v>
      </c>
      <c r="K102" s="128">
        <v>0.8</v>
      </c>
      <c r="L102" s="127">
        <f t="shared" si="15"/>
        <v>938.44352</v>
      </c>
      <c r="M102" s="129">
        <v>234.61088</v>
      </c>
      <c r="N102" s="152" t="s">
        <v>308</v>
      </c>
      <c r="O102" s="131" t="s">
        <v>27</v>
      </c>
      <c r="P102" s="132"/>
      <c r="Q102" s="132"/>
    </row>
    <row r="103" s="110" customFormat="1" ht="18.6" customHeight="1" spans="1:17">
      <c r="A103" s="113">
        <f t="shared" si="18"/>
        <v>97</v>
      </c>
      <c r="B103" s="114" t="s">
        <v>309</v>
      </c>
      <c r="C103" s="115" t="s">
        <v>22</v>
      </c>
      <c r="D103" s="152" t="s">
        <v>23</v>
      </c>
      <c r="E103" s="117" t="s">
        <v>64</v>
      </c>
      <c r="F103" s="114" t="s">
        <v>25</v>
      </c>
      <c r="G103" s="114">
        <v>2</v>
      </c>
      <c r="H103" s="114">
        <v>2</v>
      </c>
      <c r="I103" s="126">
        <f t="shared" si="13"/>
        <v>2240</v>
      </c>
      <c r="J103" s="127">
        <f t="shared" si="14"/>
        <v>136.64</v>
      </c>
      <c r="K103" s="128">
        <v>0.8</v>
      </c>
      <c r="L103" s="127">
        <f t="shared" si="15"/>
        <v>109.312</v>
      </c>
      <c r="M103" s="129">
        <v>27.328</v>
      </c>
      <c r="N103" s="152" t="s">
        <v>310</v>
      </c>
      <c r="O103" s="131" t="s">
        <v>27</v>
      </c>
      <c r="P103" s="132"/>
      <c r="Q103" s="132"/>
    </row>
    <row r="104" s="110" customFormat="1" ht="18.6" customHeight="1" spans="1:17">
      <c r="A104" s="113">
        <f t="shared" si="18"/>
        <v>98</v>
      </c>
      <c r="B104" s="114" t="s">
        <v>311</v>
      </c>
      <c r="C104" s="115" t="s">
        <v>22</v>
      </c>
      <c r="D104" s="152" t="s">
        <v>78</v>
      </c>
      <c r="E104" s="117" t="s">
        <v>64</v>
      </c>
      <c r="F104" s="114" t="s">
        <v>25</v>
      </c>
      <c r="G104" s="114">
        <v>11.1</v>
      </c>
      <c r="H104" s="114">
        <v>11.1</v>
      </c>
      <c r="I104" s="126">
        <f t="shared" ref="I104:I129" si="19">H104*1120</f>
        <v>12432</v>
      </c>
      <c r="J104" s="127">
        <f t="shared" ref="J104:J129" si="20">H104*68.32</f>
        <v>758.352</v>
      </c>
      <c r="K104" s="128">
        <v>0.8</v>
      </c>
      <c r="L104" s="127">
        <f t="shared" ref="L104:L129" si="21">J104*K104</f>
        <v>606.6816</v>
      </c>
      <c r="M104" s="129">
        <v>151.6704</v>
      </c>
      <c r="N104" s="152" t="s">
        <v>312</v>
      </c>
      <c r="O104" s="131" t="s">
        <v>27</v>
      </c>
      <c r="P104" s="132"/>
      <c r="Q104" s="132"/>
    </row>
    <row r="105" s="110" customFormat="1" ht="18.6" customHeight="1" spans="1:17">
      <c r="A105" s="113">
        <f t="shared" si="18"/>
        <v>99</v>
      </c>
      <c r="B105" s="114" t="s">
        <v>313</v>
      </c>
      <c r="C105" s="115" t="s">
        <v>22</v>
      </c>
      <c r="D105" s="152" t="s">
        <v>314</v>
      </c>
      <c r="E105" s="117" t="s">
        <v>24</v>
      </c>
      <c r="F105" s="114" t="s">
        <v>25</v>
      </c>
      <c r="G105" s="114">
        <v>36.21</v>
      </c>
      <c r="H105" s="114">
        <v>36.21</v>
      </c>
      <c r="I105" s="126">
        <f t="shared" si="19"/>
        <v>40555.2</v>
      </c>
      <c r="J105" s="127">
        <f t="shared" si="20"/>
        <v>2473.8672</v>
      </c>
      <c r="K105" s="128">
        <v>0.8</v>
      </c>
      <c r="L105" s="127">
        <f t="shared" si="21"/>
        <v>1979.09376</v>
      </c>
      <c r="M105" s="129">
        <v>494.77344</v>
      </c>
      <c r="N105" s="152" t="s">
        <v>315</v>
      </c>
      <c r="O105" s="131" t="s">
        <v>27</v>
      </c>
      <c r="P105" s="132"/>
      <c r="Q105" s="132"/>
    </row>
    <row r="106" s="110" customFormat="1" ht="18.6" customHeight="1" spans="1:17">
      <c r="A106" s="113">
        <f t="shared" si="18"/>
        <v>100</v>
      </c>
      <c r="B106" s="114" t="s">
        <v>316</v>
      </c>
      <c r="C106" s="115" t="s">
        <v>22</v>
      </c>
      <c r="D106" s="152" t="s">
        <v>47</v>
      </c>
      <c r="E106" s="117" t="s">
        <v>30</v>
      </c>
      <c r="F106" s="114" t="s">
        <v>25</v>
      </c>
      <c r="G106" s="114">
        <v>4.79</v>
      </c>
      <c r="H106" s="114">
        <v>4.79</v>
      </c>
      <c r="I106" s="126">
        <f t="shared" si="19"/>
        <v>5364.8</v>
      </c>
      <c r="J106" s="127">
        <f t="shared" si="20"/>
        <v>327.2528</v>
      </c>
      <c r="K106" s="128">
        <v>0.8</v>
      </c>
      <c r="L106" s="127">
        <f t="shared" si="21"/>
        <v>261.80224</v>
      </c>
      <c r="M106" s="129">
        <v>65.45056</v>
      </c>
      <c r="N106" s="152" t="s">
        <v>317</v>
      </c>
      <c r="O106" s="131" t="s">
        <v>27</v>
      </c>
      <c r="P106" s="132"/>
      <c r="Q106" s="132"/>
    </row>
    <row r="107" s="110" customFormat="1" ht="18.6" customHeight="1" spans="1:17">
      <c r="A107" s="113">
        <f t="shared" si="18"/>
        <v>101</v>
      </c>
      <c r="B107" s="114" t="s">
        <v>318</v>
      </c>
      <c r="C107" s="115" t="s">
        <v>22</v>
      </c>
      <c r="D107" s="152" t="s">
        <v>124</v>
      </c>
      <c r="E107" s="117" t="s">
        <v>33</v>
      </c>
      <c r="F107" s="114" t="s">
        <v>25</v>
      </c>
      <c r="G107" s="114">
        <v>16.23</v>
      </c>
      <c r="H107" s="114">
        <v>16.23</v>
      </c>
      <c r="I107" s="126">
        <f t="shared" si="19"/>
        <v>18177.6</v>
      </c>
      <c r="J107" s="127">
        <f t="shared" si="20"/>
        <v>1108.8336</v>
      </c>
      <c r="K107" s="128">
        <v>0.8</v>
      </c>
      <c r="L107" s="127">
        <f t="shared" si="21"/>
        <v>887.06688</v>
      </c>
      <c r="M107" s="129">
        <v>221.76672</v>
      </c>
      <c r="N107" s="152" t="s">
        <v>319</v>
      </c>
      <c r="O107" s="131" t="s">
        <v>27</v>
      </c>
      <c r="P107" s="132"/>
      <c r="Q107" s="132"/>
    </row>
    <row r="108" s="110" customFormat="1" ht="18.6" customHeight="1" spans="1:17">
      <c r="A108" s="113">
        <f t="shared" ref="A108:A120" si="22">ROW()-6</f>
        <v>102</v>
      </c>
      <c r="B108" s="114" t="s">
        <v>320</v>
      </c>
      <c r="C108" s="115" t="s">
        <v>22</v>
      </c>
      <c r="D108" s="152" t="s">
        <v>321</v>
      </c>
      <c r="E108" s="117" t="s">
        <v>37</v>
      </c>
      <c r="F108" s="114" t="s">
        <v>25</v>
      </c>
      <c r="G108" s="114">
        <v>14.54</v>
      </c>
      <c r="H108" s="114">
        <v>14.54</v>
      </c>
      <c r="I108" s="126">
        <f t="shared" si="19"/>
        <v>16284.8</v>
      </c>
      <c r="J108" s="127">
        <f t="shared" si="20"/>
        <v>993.3728</v>
      </c>
      <c r="K108" s="128">
        <v>0.8</v>
      </c>
      <c r="L108" s="127">
        <f t="shared" si="21"/>
        <v>794.69824</v>
      </c>
      <c r="M108" s="129">
        <v>198.67456</v>
      </c>
      <c r="N108" s="152" t="s">
        <v>322</v>
      </c>
      <c r="O108" s="131" t="s">
        <v>27</v>
      </c>
      <c r="P108" s="132"/>
      <c r="Q108" s="132"/>
    </row>
    <row r="109" s="110" customFormat="1" ht="18.6" customHeight="1" spans="1:17">
      <c r="A109" s="113">
        <f t="shared" si="22"/>
        <v>103</v>
      </c>
      <c r="B109" s="114" t="s">
        <v>323</v>
      </c>
      <c r="C109" s="115" t="s">
        <v>22</v>
      </c>
      <c r="D109" s="152" t="s">
        <v>36</v>
      </c>
      <c r="E109" s="117" t="s">
        <v>40</v>
      </c>
      <c r="F109" s="114" t="s">
        <v>25</v>
      </c>
      <c r="G109" s="114">
        <v>11.44</v>
      </c>
      <c r="H109" s="114">
        <v>11.44</v>
      </c>
      <c r="I109" s="126">
        <f t="shared" si="19"/>
        <v>12812.8</v>
      </c>
      <c r="J109" s="127">
        <f t="shared" si="20"/>
        <v>781.5808</v>
      </c>
      <c r="K109" s="128">
        <v>0.8</v>
      </c>
      <c r="L109" s="127">
        <f t="shared" si="21"/>
        <v>625.26464</v>
      </c>
      <c r="M109" s="129">
        <v>156.31616</v>
      </c>
      <c r="N109" s="152" t="s">
        <v>324</v>
      </c>
      <c r="O109" s="131" t="s">
        <v>27</v>
      </c>
      <c r="P109" s="132"/>
      <c r="Q109" s="132"/>
    </row>
    <row r="110" s="110" customFormat="1" ht="18.6" customHeight="1" spans="1:17">
      <c r="A110" s="113">
        <f t="shared" si="22"/>
        <v>104</v>
      </c>
      <c r="B110" s="114" t="s">
        <v>325</v>
      </c>
      <c r="C110" s="115" t="s">
        <v>22</v>
      </c>
      <c r="D110" s="152" t="s">
        <v>51</v>
      </c>
      <c r="E110" s="117" t="s">
        <v>44</v>
      </c>
      <c r="F110" s="114" t="s">
        <v>25</v>
      </c>
      <c r="G110" s="114">
        <v>4.18</v>
      </c>
      <c r="H110" s="114">
        <v>4.18</v>
      </c>
      <c r="I110" s="126">
        <f t="shared" si="19"/>
        <v>4681.6</v>
      </c>
      <c r="J110" s="127">
        <f t="shared" si="20"/>
        <v>285.5776</v>
      </c>
      <c r="K110" s="128">
        <v>0.8</v>
      </c>
      <c r="L110" s="127">
        <f t="shared" si="21"/>
        <v>228.46208</v>
      </c>
      <c r="M110" s="129">
        <v>57.11552</v>
      </c>
      <c r="N110" s="152" t="s">
        <v>326</v>
      </c>
      <c r="O110" s="131" t="s">
        <v>27</v>
      </c>
      <c r="P110" s="132"/>
      <c r="Q110" s="132"/>
    </row>
    <row r="111" s="110" customFormat="1" ht="18.6" customHeight="1" spans="1:17">
      <c r="A111" s="113">
        <f t="shared" si="22"/>
        <v>105</v>
      </c>
      <c r="B111" s="114" t="s">
        <v>327</v>
      </c>
      <c r="C111" s="115" t="s">
        <v>22</v>
      </c>
      <c r="D111" s="152" t="s">
        <v>86</v>
      </c>
      <c r="E111" s="117" t="s">
        <v>48</v>
      </c>
      <c r="F111" s="114" t="s">
        <v>25</v>
      </c>
      <c r="G111" s="114">
        <v>8.38</v>
      </c>
      <c r="H111" s="114">
        <v>8.38</v>
      </c>
      <c r="I111" s="126">
        <f t="shared" si="19"/>
        <v>9385.6</v>
      </c>
      <c r="J111" s="127">
        <f t="shared" si="20"/>
        <v>572.5216</v>
      </c>
      <c r="K111" s="128">
        <v>0.8</v>
      </c>
      <c r="L111" s="127">
        <f t="shared" si="21"/>
        <v>458.01728</v>
      </c>
      <c r="M111" s="129">
        <v>114.50432</v>
      </c>
      <c r="N111" s="152" t="s">
        <v>328</v>
      </c>
      <c r="O111" s="131" t="s">
        <v>27</v>
      </c>
      <c r="P111" s="132"/>
      <c r="Q111" s="132"/>
    </row>
    <row r="112" s="110" customFormat="1" ht="18.6" customHeight="1" spans="1:17">
      <c r="A112" s="113">
        <f t="shared" si="22"/>
        <v>106</v>
      </c>
      <c r="B112" s="114" t="s">
        <v>329</v>
      </c>
      <c r="C112" s="115" t="s">
        <v>22</v>
      </c>
      <c r="D112" s="152" t="s">
        <v>23</v>
      </c>
      <c r="E112" s="117" t="s">
        <v>52</v>
      </c>
      <c r="F112" s="114" t="s">
        <v>25</v>
      </c>
      <c r="G112" s="114">
        <v>7.2</v>
      </c>
      <c r="H112" s="114">
        <v>7.2</v>
      </c>
      <c r="I112" s="126">
        <f t="shared" si="19"/>
        <v>8064</v>
      </c>
      <c r="J112" s="127">
        <f t="shared" si="20"/>
        <v>491.904</v>
      </c>
      <c r="K112" s="128">
        <v>0.8</v>
      </c>
      <c r="L112" s="127">
        <f t="shared" si="21"/>
        <v>393.5232</v>
      </c>
      <c r="M112" s="129">
        <v>98.3808</v>
      </c>
      <c r="N112" s="152" t="s">
        <v>330</v>
      </c>
      <c r="O112" s="131" t="s">
        <v>27</v>
      </c>
      <c r="P112" s="132"/>
      <c r="Q112" s="132"/>
    </row>
    <row r="113" s="110" customFormat="1" ht="18.6" customHeight="1" spans="1:17">
      <c r="A113" s="113">
        <f t="shared" si="22"/>
        <v>107</v>
      </c>
      <c r="B113" s="114" t="s">
        <v>331</v>
      </c>
      <c r="C113" s="115" t="s">
        <v>22</v>
      </c>
      <c r="D113" s="152" t="s">
        <v>332</v>
      </c>
      <c r="E113" s="117" t="s">
        <v>56</v>
      </c>
      <c r="F113" s="114" t="s">
        <v>25</v>
      </c>
      <c r="G113" s="114">
        <v>3.93</v>
      </c>
      <c r="H113" s="114">
        <v>3.93</v>
      </c>
      <c r="I113" s="126">
        <f t="shared" si="19"/>
        <v>4401.6</v>
      </c>
      <c r="J113" s="127">
        <f t="shared" si="20"/>
        <v>268.4976</v>
      </c>
      <c r="K113" s="128">
        <v>0.8</v>
      </c>
      <c r="L113" s="127">
        <f t="shared" si="21"/>
        <v>214.79808</v>
      </c>
      <c r="M113" s="129">
        <v>53.69952</v>
      </c>
      <c r="N113" s="152" t="s">
        <v>333</v>
      </c>
      <c r="O113" s="131" t="s">
        <v>27</v>
      </c>
      <c r="P113" s="132"/>
      <c r="Q113" s="132"/>
    </row>
    <row r="114" s="110" customFormat="1" ht="18.6" customHeight="1" spans="1:17">
      <c r="A114" s="113">
        <f t="shared" si="22"/>
        <v>108</v>
      </c>
      <c r="B114" s="114" t="s">
        <v>334</v>
      </c>
      <c r="C114" s="115" t="s">
        <v>22</v>
      </c>
      <c r="D114" s="152" t="s">
        <v>335</v>
      </c>
      <c r="E114" s="117" t="s">
        <v>60</v>
      </c>
      <c r="F114" s="114" t="s">
        <v>25</v>
      </c>
      <c r="G114" s="114">
        <v>27.85</v>
      </c>
      <c r="H114" s="114">
        <v>27.85</v>
      </c>
      <c r="I114" s="126">
        <f t="shared" si="19"/>
        <v>31192</v>
      </c>
      <c r="J114" s="127">
        <f t="shared" si="20"/>
        <v>1902.712</v>
      </c>
      <c r="K114" s="128">
        <v>0.8</v>
      </c>
      <c r="L114" s="127">
        <f t="shared" si="21"/>
        <v>1522.1696</v>
      </c>
      <c r="M114" s="129">
        <v>380.5424</v>
      </c>
      <c r="N114" s="152" t="s">
        <v>336</v>
      </c>
      <c r="O114" s="131" t="s">
        <v>27</v>
      </c>
      <c r="P114" s="132"/>
      <c r="Q114" s="132"/>
    </row>
    <row r="115" s="110" customFormat="1" ht="18.6" customHeight="1" spans="1:17">
      <c r="A115" s="113">
        <f t="shared" si="22"/>
        <v>109</v>
      </c>
      <c r="B115" s="114" t="s">
        <v>337</v>
      </c>
      <c r="C115" s="115" t="s">
        <v>22</v>
      </c>
      <c r="D115" s="152" t="s">
        <v>29</v>
      </c>
      <c r="E115" s="117" t="s">
        <v>64</v>
      </c>
      <c r="F115" s="114" t="s">
        <v>25</v>
      </c>
      <c r="G115" s="114">
        <v>14.1</v>
      </c>
      <c r="H115" s="114">
        <v>14.1</v>
      </c>
      <c r="I115" s="126">
        <f t="shared" si="19"/>
        <v>15792</v>
      </c>
      <c r="J115" s="127">
        <f t="shared" si="20"/>
        <v>963.312</v>
      </c>
      <c r="K115" s="128">
        <v>0.8</v>
      </c>
      <c r="L115" s="127">
        <f t="shared" si="21"/>
        <v>770.6496</v>
      </c>
      <c r="M115" s="129">
        <v>192.6624</v>
      </c>
      <c r="N115" s="152" t="s">
        <v>338</v>
      </c>
      <c r="O115" s="131" t="s">
        <v>27</v>
      </c>
      <c r="P115" s="132"/>
      <c r="Q115" s="132"/>
    </row>
    <row r="116" s="110" customFormat="1" ht="18.6" customHeight="1" spans="1:17">
      <c r="A116" s="113">
        <f t="shared" si="22"/>
        <v>110</v>
      </c>
      <c r="B116" s="114" t="s">
        <v>339</v>
      </c>
      <c r="C116" s="115" t="s">
        <v>22</v>
      </c>
      <c r="D116" s="152" t="s">
        <v>74</v>
      </c>
      <c r="E116" s="117" t="s">
        <v>68</v>
      </c>
      <c r="F116" s="114" t="s">
        <v>25</v>
      </c>
      <c r="G116" s="114">
        <v>23.47</v>
      </c>
      <c r="H116" s="114">
        <v>23.47</v>
      </c>
      <c r="I116" s="126">
        <f t="shared" si="19"/>
        <v>26286.4</v>
      </c>
      <c r="J116" s="127">
        <f t="shared" si="20"/>
        <v>1603.4704</v>
      </c>
      <c r="K116" s="128">
        <v>0.8</v>
      </c>
      <c r="L116" s="127">
        <f t="shared" si="21"/>
        <v>1282.77632</v>
      </c>
      <c r="M116" s="129">
        <v>320.69408</v>
      </c>
      <c r="N116" s="152" t="s">
        <v>340</v>
      </c>
      <c r="O116" s="131" t="s">
        <v>27</v>
      </c>
      <c r="P116" s="132"/>
      <c r="Q116" s="132"/>
    </row>
    <row r="117" s="110" customFormat="1" ht="18.6" customHeight="1" spans="1:17">
      <c r="A117" s="113">
        <f t="shared" si="22"/>
        <v>111</v>
      </c>
      <c r="B117" s="114" t="s">
        <v>341</v>
      </c>
      <c r="C117" s="115" t="s">
        <v>22</v>
      </c>
      <c r="D117" s="152" t="s">
        <v>74</v>
      </c>
      <c r="E117" s="117" t="s">
        <v>71</v>
      </c>
      <c r="F117" s="114" t="s">
        <v>25</v>
      </c>
      <c r="G117" s="114">
        <v>7.75</v>
      </c>
      <c r="H117" s="114">
        <v>7.75</v>
      </c>
      <c r="I117" s="126">
        <f t="shared" si="19"/>
        <v>8680</v>
      </c>
      <c r="J117" s="127">
        <f t="shared" si="20"/>
        <v>529.48</v>
      </c>
      <c r="K117" s="128">
        <v>0.8</v>
      </c>
      <c r="L117" s="127">
        <f t="shared" si="21"/>
        <v>423.584</v>
      </c>
      <c r="M117" s="129">
        <v>105.896</v>
      </c>
      <c r="N117" s="152" t="s">
        <v>342</v>
      </c>
      <c r="O117" s="131" t="s">
        <v>27</v>
      </c>
      <c r="P117" s="132"/>
      <c r="Q117" s="132"/>
    </row>
    <row r="118" s="110" customFormat="1" ht="18.6" customHeight="1" spans="1:17">
      <c r="A118" s="113">
        <f t="shared" si="22"/>
        <v>112</v>
      </c>
      <c r="B118" s="114" t="s">
        <v>343</v>
      </c>
      <c r="C118" s="115" t="s">
        <v>22</v>
      </c>
      <c r="D118" s="152" t="s">
        <v>78</v>
      </c>
      <c r="E118" s="117" t="s">
        <v>75</v>
      </c>
      <c r="F118" s="114" t="s">
        <v>25</v>
      </c>
      <c r="G118" s="114">
        <v>7.16</v>
      </c>
      <c r="H118" s="114">
        <v>7.16</v>
      </c>
      <c r="I118" s="126">
        <f t="shared" si="19"/>
        <v>8019.2</v>
      </c>
      <c r="J118" s="127">
        <f t="shared" si="20"/>
        <v>489.1712</v>
      </c>
      <c r="K118" s="128">
        <v>0.8</v>
      </c>
      <c r="L118" s="127">
        <f t="shared" si="21"/>
        <v>391.33696</v>
      </c>
      <c r="M118" s="129">
        <v>97.83424</v>
      </c>
      <c r="N118" s="152" t="s">
        <v>344</v>
      </c>
      <c r="O118" s="131" t="s">
        <v>27</v>
      </c>
      <c r="P118" s="132"/>
      <c r="Q118" s="132"/>
    </row>
    <row r="119" s="110" customFormat="1" ht="18.6" customHeight="1" spans="1:17">
      <c r="A119" s="113">
        <f t="shared" si="22"/>
        <v>113</v>
      </c>
      <c r="B119" s="114" t="s">
        <v>345</v>
      </c>
      <c r="C119" s="115" t="s">
        <v>22</v>
      </c>
      <c r="D119" s="152" t="s">
        <v>59</v>
      </c>
      <c r="E119" s="117" t="s">
        <v>79</v>
      </c>
      <c r="F119" s="114" t="s">
        <v>25</v>
      </c>
      <c r="G119" s="114">
        <v>4.64</v>
      </c>
      <c r="H119" s="114">
        <v>4.64</v>
      </c>
      <c r="I119" s="126">
        <f t="shared" si="19"/>
        <v>5196.8</v>
      </c>
      <c r="J119" s="127">
        <f t="shared" si="20"/>
        <v>317.0048</v>
      </c>
      <c r="K119" s="128">
        <v>0.8</v>
      </c>
      <c r="L119" s="127">
        <f t="shared" si="21"/>
        <v>253.60384</v>
      </c>
      <c r="M119" s="129">
        <v>63.40096</v>
      </c>
      <c r="N119" s="152" t="s">
        <v>346</v>
      </c>
      <c r="O119" s="131" t="s">
        <v>27</v>
      </c>
      <c r="P119" s="132"/>
      <c r="Q119" s="132"/>
    </row>
    <row r="120" s="110" customFormat="1" ht="18.6" customHeight="1" spans="1:17">
      <c r="A120" s="113">
        <f t="shared" si="22"/>
        <v>114</v>
      </c>
      <c r="B120" s="114" t="s">
        <v>347</v>
      </c>
      <c r="C120" s="115" t="s">
        <v>22</v>
      </c>
      <c r="D120" s="152" t="s">
        <v>332</v>
      </c>
      <c r="E120" s="117" t="s">
        <v>83</v>
      </c>
      <c r="F120" s="114" t="s">
        <v>25</v>
      </c>
      <c r="G120" s="114">
        <v>45.95</v>
      </c>
      <c r="H120" s="114">
        <v>45.95</v>
      </c>
      <c r="I120" s="126">
        <f t="shared" si="19"/>
        <v>51464</v>
      </c>
      <c r="J120" s="127">
        <f t="shared" si="20"/>
        <v>3139.304</v>
      </c>
      <c r="K120" s="128">
        <v>0.8</v>
      </c>
      <c r="L120" s="127">
        <f t="shared" si="21"/>
        <v>2511.4432</v>
      </c>
      <c r="M120" s="129">
        <v>627.8608</v>
      </c>
      <c r="N120" s="152" t="s">
        <v>348</v>
      </c>
      <c r="O120" s="131" t="s">
        <v>27</v>
      </c>
      <c r="P120" s="132"/>
      <c r="Q120" s="132"/>
    </row>
    <row r="121" s="110" customFormat="1" ht="18.6" customHeight="1" spans="1:17">
      <c r="A121" s="113">
        <f t="shared" ref="A121:A128" si="23">ROW()-6</f>
        <v>115</v>
      </c>
      <c r="B121" s="114" t="s">
        <v>349</v>
      </c>
      <c r="C121" s="115" t="s">
        <v>22</v>
      </c>
      <c r="D121" s="152" t="s">
        <v>74</v>
      </c>
      <c r="E121" s="117" t="s">
        <v>90</v>
      </c>
      <c r="F121" s="114" t="s">
        <v>25</v>
      </c>
      <c r="G121" s="114">
        <v>24.28</v>
      </c>
      <c r="H121" s="114">
        <v>24.28</v>
      </c>
      <c r="I121" s="126">
        <f t="shared" si="19"/>
        <v>27193.6</v>
      </c>
      <c r="J121" s="127">
        <f t="shared" si="20"/>
        <v>1658.8096</v>
      </c>
      <c r="K121" s="128">
        <v>0.8</v>
      </c>
      <c r="L121" s="127">
        <f t="shared" si="21"/>
        <v>1327.04768</v>
      </c>
      <c r="M121" s="129">
        <v>331.76192</v>
      </c>
      <c r="N121" s="152" t="s">
        <v>350</v>
      </c>
      <c r="O121" s="131" t="s">
        <v>27</v>
      </c>
      <c r="P121" s="132"/>
      <c r="Q121" s="132"/>
    </row>
    <row r="122" s="110" customFormat="1" ht="18.6" customHeight="1" spans="1:17">
      <c r="A122" s="113">
        <f t="shared" si="23"/>
        <v>116</v>
      </c>
      <c r="B122" s="114" t="s">
        <v>351</v>
      </c>
      <c r="C122" s="115" t="s">
        <v>22</v>
      </c>
      <c r="D122" s="170" t="s">
        <v>74</v>
      </c>
      <c r="E122" s="117" t="s">
        <v>93</v>
      </c>
      <c r="F122" s="114" t="s">
        <v>25</v>
      </c>
      <c r="G122" s="114">
        <v>73.06</v>
      </c>
      <c r="H122" s="114">
        <v>73.06</v>
      </c>
      <c r="I122" s="126">
        <f t="shared" si="19"/>
        <v>81827.2</v>
      </c>
      <c r="J122" s="127">
        <f t="shared" si="20"/>
        <v>4991.4592</v>
      </c>
      <c r="K122" s="128">
        <v>0.8</v>
      </c>
      <c r="L122" s="127">
        <f t="shared" si="21"/>
        <v>3993.16736</v>
      </c>
      <c r="M122" s="129">
        <v>998.29184</v>
      </c>
      <c r="N122" s="170" t="s">
        <v>352</v>
      </c>
      <c r="O122" s="131" t="s">
        <v>27</v>
      </c>
      <c r="P122" s="132"/>
      <c r="Q122" s="132"/>
    </row>
    <row r="123" s="110" customFormat="1" ht="18.6" customHeight="1" spans="1:17">
      <c r="A123" s="113">
        <f t="shared" si="23"/>
        <v>117</v>
      </c>
      <c r="B123" s="114" t="s">
        <v>353</v>
      </c>
      <c r="C123" s="115" t="s">
        <v>22</v>
      </c>
      <c r="D123" s="152" t="s">
        <v>23</v>
      </c>
      <c r="E123" s="117" t="s">
        <v>96</v>
      </c>
      <c r="F123" s="114" t="s">
        <v>25</v>
      </c>
      <c r="G123" s="114">
        <v>55.23</v>
      </c>
      <c r="H123" s="114">
        <v>55.23</v>
      </c>
      <c r="I123" s="126">
        <f t="shared" si="19"/>
        <v>61857.6</v>
      </c>
      <c r="J123" s="127">
        <f t="shared" si="20"/>
        <v>3773.3136</v>
      </c>
      <c r="K123" s="128">
        <v>0.8</v>
      </c>
      <c r="L123" s="127">
        <f t="shared" si="21"/>
        <v>3018.65088</v>
      </c>
      <c r="M123" s="129">
        <v>754.66272</v>
      </c>
      <c r="N123" s="152" t="s">
        <v>354</v>
      </c>
      <c r="O123" s="131" t="s">
        <v>27</v>
      </c>
      <c r="P123" s="132"/>
      <c r="Q123" s="132"/>
    </row>
    <row r="124" s="110" customFormat="1" ht="18.6" customHeight="1" spans="1:17">
      <c r="A124" s="113">
        <f t="shared" si="23"/>
        <v>118</v>
      </c>
      <c r="B124" s="114" t="s">
        <v>355</v>
      </c>
      <c r="C124" s="115" t="s">
        <v>22</v>
      </c>
      <c r="D124" s="152" t="s">
        <v>127</v>
      </c>
      <c r="E124" s="117" t="s">
        <v>99</v>
      </c>
      <c r="F124" s="114" t="s">
        <v>25</v>
      </c>
      <c r="G124" s="114">
        <v>11.6</v>
      </c>
      <c r="H124" s="114">
        <v>11.6</v>
      </c>
      <c r="I124" s="126">
        <f t="shared" si="19"/>
        <v>12992</v>
      </c>
      <c r="J124" s="127">
        <f t="shared" si="20"/>
        <v>792.512</v>
      </c>
      <c r="K124" s="128">
        <v>0.8</v>
      </c>
      <c r="L124" s="127">
        <f t="shared" si="21"/>
        <v>634.0096</v>
      </c>
      <c r="M124" s="129">
        <v>158.5024</v>
      </c>
      <c r="N124" s="152" t="s">
        <v>356</v>
      </c>
      <c r="O124" s="131" t="s">
        <v>27</v>
      </c>
      <c r="P124" s="132"/>
      <c r="Q124" s="132"/>
    </row>
    <row r="125" s="110" customFormat="1" ht="18.6" customHeight="1" spans="1:17">
      <c r="A125" s="113">
        <f t="shared" si="23"/>
        <v>119</v>
      </c>
      <c r="B125" s="114" t="s">
        <v>357</v>
      </c>
      <c r="C125" s="115" t="s">
        <v>22</v>
      </c>
      <c r="D125" s="152" t="s">
        <v>63</v>
      </c>
      <c r="E125" s="117" t="s">
        <v>103</v>
      </c>
      <c r="F125" s="114" t="s">
        <v>25</v>
      </c>
      <c r="G125" s="114">
        <v>21.39</v>
      </c>
      <c r="H125" s="114">
        <v>21.39</v>
      </c>
      <c r="I125" s="126">
        <f t="shared" si="19"/>
        <v>23956.8</v>
      </c>
      <c r="J125" s="127">
        <f t="shared" si="20"/>
        <v>1461.3648</v>
      </c>
      <c r="K125" s="128">
        <v>0.8</v>
      </c>
      <c r="L125" s="127">
        <f t="shared" si="21"/>
        <v>1169.09184</v>
      </c>
      <c r="M125" s="129">
        <v>292.27296</v>
      </c>
      <c r="N125" s="152" t="s">
        <v>358</v>
      </c>
      <c r="O125" s="131" t="s">
        <v>27</v>
      </c>
      <c r="P125" s="132"/>
      <c r="Q125" s="132"/>
    </row>
    <row r="126" s="110" customFormat="1" ht="18.6" customHeight="1" spans="1:17">
      <c r="A126" s="113">
        <f t="shared" si="23"/>
        <v>120</v>
      </c>
      <c r="B126" s="114" t="s">
        <v>359</v>
      </c>
      <c r="C126" s="115" t="s">
        <v>22</v>
      </c>
      <c r="D126" s="152" t="s">
        <v>360</v>
      </c>
      <c r="E126" s="117" t="s">
        <v>106</v>
      </c>
      <c r="F126" s="114" t="s">
        <v>25</v>
      </c>
      <c r="G126" s="114">
        <v>14.32</v>
      </c>
      <c r="H126" s="114">
        <v>14.32</v>
      </c>
      <c r="I126" s="126">
        <f t="shared" si="19"/>
        <v>16038.4</v>
      </c>
      <c r="J126" s="127">
        <f t="shared" si="20"/>
        <v>978.3424</v>
      </c>
      <c r="K126" s="128">
        <v>0.8</v>
      </c>
      <c r="L126" s="127">
        <f t="shared" si="21"/>
        <v>782.67392</v>
      </c>
      <c r="M126" s="129">
        <v>195.66848</v>
      </c>
      <c r="N126" s="152" t="s">
        <v>361</v>
      </c>
      <c r="O126" s="131" t="s">
        <v>27</v>
      </c>
      <c r="P126" s="132"/>
      <c r="Q126" s="132"/>
    </row>
    <row r="127" s="110" customFormat="1" ht="18.6" customHeight="1" spans="1:17">
      <c r="A127" s="113">
        <f t="shared" si="23"/>
        <v>121</v>
      </c>
      <c r="B127" s="171" t="s">
        <v>362</v>
      </c>
      <c r="C127" s="115" t="s">
        <v>22</v>
      </c>
      <c r="D127" s="152" t="s">
        <v>59</v>
      </c>
      <c r="E127" s="117" t="s">
        <v>109</v>
      </c>
      <c r="F127" s="114" t="s">
        <v>25</v>
      </c>
      <c r="G127" s="172">
        <v>50</v>
      </c>
      <c r="H127" s="173">
        <v>50</v>
      </c>
      <c r="I127" s="126">
        <f t="shared" si="19"/>
        <v>56000</v>
      </c>
      <c r="J127" s="127">
        <f t="shared" si="20"/>
        <v>3416</v>
      </c>
      <c r="K127" s="128">
        <v>0.8</v>
      </c>
      <c r="L127" s="127">
        <f t="shared" si="21"/>
        <v>2732.8</v>
      </c>
      <c r="M127" s="129">
        <v>683.2</v>
      </c>
      <c r="N127" s="152" t="s">
        <v>363</v>
      </c>
      <c r="O127" s="131" t="s">
        <v>27</v>
      </c>
      <c r="P127" s="132"/>
      <c r="Q127" s="132"/>
    </row>
    <row r="128" s="110" customFormat="1" ht="18.6" customHeight="1" spans="1:17">
      <c r="A128" s="113">
        <f t="shared" si="23"/>
        <v>122</v>
      </c>
      <c r="B128" s="171" t="s">
        <v>364</v>
      </c>
      <c r="C128" s="115" t="s">
        <v>22</v>
      </c>
      <c r="D128" s="152" t="s">
        <v>365</v>
      </c>
      <c r="E128" s="117" t="s">
        <v>64</v>
      </c>
      <c r="F128" s="114" t="s">
        <v>25</v>
      </c>
      <c r="G128" s="172">
        <v>4.76</v>
      </c>
      <c r="H128" s="173">
        <v>4.76</v>
      </c>
      <c r="I128" s="126">
        <f t="shared" si="19"/>
        <v>5331.2</v>
      </c>
      <c r="J128" s="127">
        <f t="shared" si="20"/>
        <v>325.2032</v>
      </c>
      <c r="K128" s="128">
        <v>0.8</v>
      </c>
      <c r="L128" s="127">
        <f t="shared" si="21"/>
        <v>260.16256</v>
      </c>
      <c r="M128" s="129">
        <v>65.04064</v>
      </c>
      <c r="N128" s="152" t="s">
        <v>366</v>
      </c>
      <c r="O128" s="131" t="s">
        <v>27</v>
      </c>
      <c r="P128" s="132"/>
      <c r="Q128" s="132"/>
    </row>
    <row r="129" s="111" customFormat="1" ht="18.6" customHeight="1" spans="1:17">
      <c r="A129" s="32"/>
      <c r="B129" s="33"/>
      <c r="C129" s="34"/>
      <c r="D129" s="118"/>
      <c r="E129" s="119"/>
      <c r="F129" s="34"/>
      <c r="G129" s="37"/>
      <c r="H129" s="38"/>
      <c r="I129" s="87"/>
      <c r="J129" s="88"/>
      <c r="K129" s="89"/>
      <c r="L129" s="88"/>
      <c r="N129" s="37"/>
      <c r="O129" s="133"/>
      <c r="P129" s="134"/>
      <c r="Q129" s="134"/>
    </row>
    <row r="130" s="4" customFormat="1" ht="18.6" customHeight="1" spans="1:17">
      <c r="A130" s="32"/>
      <c r="B130" s="120"/>
      <c r="C130" s="41"/>
      <c r="D130" s="121"/>
      <c r="E130" s="122"/>
      <c r="F130" s="41"/>
      <c r="G130" s="44"/>
      <c r="H130" s="45"/>
      <c r="I130" s="135"/>
      <c r="J130" s="136"/>
      <c r="K130" s="137"/>
      <c r="L130" s="136"/>
      <c r="M130" s="44"/>
      <c r="N130" s="138"/>
      <c r="O130" s="139"/>
      <c r="P130" s="140"/>
      <c r="Q130" s="140"/>
    </row>
    <row r="131" s="4" customFormat="1" ht="18.6" customHeight="1" spans="1:17">
      <c r="A131" s="32"/>
      <c r="B131" s="123"/>
      <c r="C131" s="34"/>
      <c r="D131" s="124"/>
      <c r="E131" s="119"/>
      <c r="F131" s="34"/>
      <c r="G131" s="37"/>
      <c r="H131" s="125">
        <f>SUM(H7:H130)</f>
        <v>1867.94</v>
      </c>
      <c r="I131" s="87"/>
      <c r="J131" s="88"/>
      <c r="K131" s="89"/>
      <c r="L131" s="88"/>
      <c r="M131" s="37">
        <f>SUM(M7:M130)</f>
        <v>25523.53216</v>
      </c>
      <c r="N131" s="141"/>
      <c r="O131" s="142"/>
      <c r="P131" s="93"/>
      <c r="Q131" s="93"/>
    </row>
    <row r="132" s="7" customFormat="1" ht="15" customHeight="1" spans="1:17">
      <c r="A132" s="57" t="s">
        <v>367</v>
      </c>
      <c r="B132" s="58"/>
      <c r="C132" s="59"/>
      <c r="D132" s="59"/>
      <c r="E132" s="57" t="s">
        <v>368</v>
      </c>
      <c r="F132" s="57"/>
      <c r="G132" s="60"/>
      <c r="H132" s="11"/>
      <c r="I132" s="8"/>
      <c r="J132" s="12"/>
      <c r="K132" s="13"/>
      <c r="L132" s="12"/>
      <c r="M132" s="12"/>
      <c r="N132" s="143"/>
      <c r="O132" s="57"/>
      <c r="P132" s="57"/>
      <c r="Q132" s="57"/>
    </row>
  </sheetData>
  <autoFilter ref="A6:U128">
    <extLst/>
  </autoFilter>
  <mergeCells count="5">
    <mergeCell ref="A1:U1"/>
    <mergeCell ref="A2:U2"/>
    <mergeCell ref="A3:U3"/>
    <mergeCell ref="A4:U4"/>
    <mergeCell ref="A5:U5"/>
  </mergeCells>
  <pageMargins left="0.196527777777778" right="0.161111111111111" top="0.409027777777778" bottom="0.60625" header="0.5" footer="0.10625"/>
  <pageSetup paperSize="9" scale="82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1"/>
  <sheetViews>
    <sheetView zoomScale="85" zoomScaleNormal="85" workbookViewId="0">
      <selection activeCell="N24" sqref="N24"/>
    </sheetView>
  </sheetViews>
  <sheetFormatPr defaultColWidth="9" defaultRowHeight="13.5"/>
  <cols>
    <col min="1" max="1" width="7.625" style="8" customWidth="1"/>
    <col min="2" max="2" width="8" style="9" customWidth="1"/>
    <col min="3" max="3" width="8.75" style="8" customWidth="1"/>
    <col min="4" max="4" width="18.0333333333333" style="8" customWidth="1"/>
    <col min="5" max="5" width="13.125" style="10" customWidth="1"/>
    <col min="6" max="6" width="7.125" style="10" customWidth="1"/>
    <col min="7" max="7" width="7.625" style="11" customWidth="1"/>
    <col min="8" max="8" width="6.75" style="11" customWidth="1"/>
    <col min="9" max="9" width="9.375" style="8" customWidth="1"/>
    <col min="10" max="10" width="7.375" style="12" customWidth="1"/>
    <col min="11" max="11" width="6.75" style="13" customWidth="1"/>
    <col min="12" max="12" width="7.5" style="12" customWidth="1"/>
    <col min="13" max="13" width="9.23333333333333" style="12" customWidth="1"/>
    <col min="14" max="14" width="19.35" style="112" customWidth="1"/>
    <col min="15" max="15" width="25" style="10" customWidth="1"/>
    <col min="16" max="16" width="8.625" style="10" customWidth="1"/>
    <col min="17" max="17" width="7.625" style="10" customWidth="1"/>
    <col min="18" max="16384" width="9" style="10"/>
  </cols>
  <sheetData>
    <row r="1" s="1" customFormat="1" ht="23.25" customHeight="1" spans="1:21">
      <c r="A1" s="14"/>
      <c r="B1" s="15"/>
      <c r="C1" s="15"/>
      <c r="D1" s="15"/>
      <c r="E1" s="14"/>
      <c r="F1" s="14"/>
      <c r="G1" s="16"/>
      <c r="H1" s="16"/>
      <c r="I1" s="15"/>
      <c r="J1" s="15"/>
      <c r="K1" s="61"/>
      <c r="L1" s="15"/>
      <c r="M1" s="15"/>
      <c r="N1" s="62"/>
      <c r="O1" s="63"/>
      <c r="P1" s="62"/>
      <c r="Q1" s="62"/>
      <c r="R1" s="99"/>
      <c r="S1" s="14"/>
      <c r="T1" s="14"/>
      <c r="U1" s="100"/>
    </row>
    <row r="2" s="1" customFormat="1" ht="22.5" customHeight="1" spans="1:21">
      <c r="A2" s="17" t="s">
        <v>0</v>
      </c>
      <c r="B2" s="18"/>
      <c r="C2" s="18"/>
      <c r="D2" s="18"/>
      <c r="E2" s="19"/>
      <c r="F2" s="19"/>
      <c r="G2" s="20"/>
      <c r="H2" s="20"/>
      <c r="I2" s="18"/>
      <c r="J2" s="18"/>
      <c r="K2" s="64"/>
      <c r="L2" s="18"/>
      <c r="M2" s="18"/>
      <c r="N2" s="65"/>
      <c r="O2" s="66"/>
      <c r="P2" s="65"/>
      <c r="Q2" s="65"/>
      <c r="R2" s="101"/>
      <c r="S2" s="19"/>
      <c r="T2" s="19"/>
      <c r="U2" s="102"/>
    </row>
    <row r="3" s="1" customFormat="1" ht="24.75" customHeight="1" spans="1:21">
      <c r="A3" s="21" t="s">
        <v>1</v>
      </c>
      <c r="B3" s="22"/>
      <c r="C3" s="22"/>
      <c r="D3" s="22"/>
      <c r="E3" s="23"/>
      <c r="F3" s="23"/>
      <c r="G3" s="24"/>
      <c r="H3" s="24"/>
      <c r="I3" s="22"/>
      <c r="J3" s="22"/>
      <c r="K3" s="67"/>
      <c r="L3" s="22"/>
      <c r="M3" s="22"/>
      <c r="N3" s="68"/>
      <c r="O3" s="69"/>
      <c r="P3" s="68"/>
      <c r="Q3" s="68"/>
      <c r="R3" s="103"/>
      <c r="S3" s="23"/>
      <c r="T3" s="23"/>
      <c r="U3" s="104"/>
    </row>
    <row r="4" s="2" customFormat="1" ht="24.75" customHeight="1" spans="1:21">
      <c r="A4" s="25" t="s">
        <v>2</v>
      </c>
      <c r="B4" s="26"/>
      <c r="C4" s="26"/>
      <c r="D4" s="26"/>
      <c r="E4" s="27"/>
      <c r="F4" s="27"/>
      <c r="G4" s="28"/>
      <c r="H4" s="28"/>
      <c r="I4" s="26"/>
      <c r="J4" s="26"/>
      <c r="K4" s="70"/>
      <c r="L4" s="26"/>
      <c r="M4" s="26"/>
      <c r="N4" s="71"/>
      <c r="O4" s="72"/>
      <c r="P4" s="71"/>
      <c r="Q4" s="71"/>
      <c r="R4" s="105"/>
      <c r="S4" s="27"/>
      <c r="T4" s="27"/>
      <c r="U4" s="27"/>
    </row>
    <row r="5" s="2" customFormat="1" ht="25.5" customHeight="1" spans="1:21">
      <c r="A5" s="25" t="s">
        <v>369</v>
      </c>
      <c r="B5" s="26"/>
      <c r="C5" s="26"/>
      <c r="D5" s="26"/>
      <c r="E5" s="27"/>
      <c r="F5" s="27"/>
      <c r="G5" s="28"/>
      <c r="H5" s="28"/>
      <c r="I5" s="26"/>
      <c r="J5" s="26"/>
      <c r="K5" s="70"/>
      <c r="L5" s="26"/>
      <c r="M5" s="26"/>
      <c r="N5" s="71"/>
      <c r="O5" s="72"/>
      <c r="P5" s="71"/>
      <c r="Q5" s="71"/>
      <c r="R5" s="105"/>
      <c r="S5" s="27"/>
      <c r="T5" s="27"/>
      <c r="U5" s="27"/>
    </row>
    <row r="6" s="3" customFormat="1" ht="24.75" customHeight="1" spans="1:17">
      <c r="A6" s="29" t="s">
        <v>4</v>
      </c>
      <c r="B6" s="29" t="s">
        <v>5</v>
      </c>
      <c r="C6" s="30" t="s">
        <v>6</v>
      </c>
      <c r="D6" s="29" t="s">
        <v>7</v>
      </c>
      <c r="E6" s="29" t="s">
        <v>8</v>
      </c>
      <c r="F6" s="29" t="s">
        <v>9</v>
      </c>
      <c r="G6" s="31" t="s">
        <v>10</v>
      </c>
      <c r="H6" s="31" t="s">
        <v>11</v>
      </c>
      <c r="I6" s="29" t="s">
        <v>12</v>
      </c>
      <c r="J6" s="73" t="s">
        <v>13</v>
      </c>
      <c r="K6" s="74" t="s">
        <v>14</v>
      </c>
      <c r="L6" s="75" t="s">
        <v>15</v>
      </c>
      <c r="M6" s="73" t="s">
        <v>16</v>
      </c>
      <c r="N6" s="113" t="s">
        <v>17</v>
      </c>
      <c r="O6" s="29" t="s">
        <v>18</v>
      </c>
      <c r="P6" s="29" t="s">
        <v>19</v>
      </c>
      <c r="Q6" s="106" t="s">
        <v>20</v>
      </c>
    </row>
    <row r="7" s="110" customFormat="1" ht="18.6" customHeight="1" spans="1:17">
      <c r="A7" s="113">
        <f>ROW()-6</f>
        <v>1</v>
      </c>
      <c r="B7" s="114" t="s">
        <v>370</v>
      </c>
      <c r="C7" s="115" t="s">
        <v>22</v>
      </c>
      <c r="D7" s="116" t="s">
        <v>23</v>
      </c>
      <c r="E7" s="117" t="s">
        <v>40</v>
      </c>
      <c r="F7" s="114" t="s">
        <v>25</v>
      </c>
      <c r="G7" s="114">
        <v>106.13</v>
      </c>
      <c r="H7" s="114">
        <v>106.13</v>
      </c>
      <c r="I7" s="126">
        <f>H7*1120</f>
        <v>118865.6</v>
      </c>
      <c r="J7" s="127">
        <f>H7*68.32</f>
        <v>7250.8016</v>
      </c>
      <c r="K7" s="128">
        <v>0.8</v>
      </c>
      <c r="L7" s="127">
        <f>J7*K7</f>
        <v>5800.64128</v>
      </c>
      <c r="M7" s="129">
        <v>1450.16032</v>
      </c>
      <c r="N7" s="130" t="s">
        <v>371</v>
      </c>
      <c r="O7" s="131" t="s">
        <v>27</v>
      </c>
      <c r="P7" s="132"/>
      <c r="Q7" s="132"/>
    </row>
    <row r="8" s="111" customFormat="1" ht="18.6" customHeight="1" spans="1:17">
      <c r="A8" s="32"/>
      <c r="B8" s="33"/>
      <c r="C8" s="34"/>
      <c r="D8" s="118"/>
      <c r="E8" s="119"/>
      <c r="F8" s="34"/>
      <c r="G8" s="37"/>
      <c r="H8" s="38"/>
      <c r="I8" s="87"/>
      <c r="J8" s="88"/>
      <c r="K8" s="89"/>
      <c r="L8" s="88"/>
      <c r="N8" s="37"/>
      <c r="O8" s="133"/>
      <c r="P8" s="134"/>
      <c r="Q8" s="134"/>
    </row>
    <row r="9" s="4" customFormat="1" ht="18.6" customHeight="1" spans="1:17">
      <c r="A9" s="32"/>
      <c r="B9" s="120"/>
      <c r="C9" s="41"/>
      <c r="D9" s="121"/>
      <c r="E9" s="122"/>
      <c r="F9" s="41"/>
      <c r="G9" s="44"/>
      <c r="H9" s="45"/>
      <c r="I9" s="135"/>
      <c r="J9" s="136"/>
      <c r="K9" s="137"/>
      <c r="L9" s="136"/>
      <c r="M9" s="44"/>
      <c r="N9" s="138"/>
      <c r="O9" s="139"/>
      <c r="P9" s="140"/>
      <c r="Q9" s="140"/>
    </row>
    <row r="10" s="4" customFormat="1" ht="18.6" customHeight="1" spans="1:17">
      <c r="A10" s="32"/>
      <c r="B10" s="123"/>
      <c r="C10" s="34"/>
      <c r="D10" s="124"/>
      <c r="E10" s="119"/>
      <c r="F10" s="34"/>
      <c r="G10" s="37"/>
      <c r="H10" s="125">
        <f>SUM(H7:H9)</f>
        <v>106.13</v>
      </c>
      <c r="I10" s="87"/>
      <c r="J10" s="88"/>
      <c r="K10" s="89"/>
      <c r="L10" s="88"/>
      <c r="M10" s="37">
        <f>SUM(M7:M9)</f>
        <v>1450.16032</v>
      </c>
      <c r="N10" s="141"/>
      <c r="O10" s="142"/>
      <c r="P10" s="93"/>
      <c r="Q10" s="93"/>
    </row>
    <row r="11" s="7" customFormat="1" ht="15" customHeight="1" spans="1:17">
      <c r="A11" s="57" t="s">
        <v>367</v>
      </c>
      <c r="B11" s="58"/>
      <c r="C11" s="59"/>
      <c r="D11" s="59"/>
      <c r="E11" s="57" t="s">
        <v>368</v>
      </c>
      <c r="F11" s="57"/>
      <c r="G11" s="60"/>
      <c r="H11" s="11"/>
      <c r="I11" s="8"/>
      <c r="J11" s="12"/>
      <c r="K11" s="13"/>
      <c r="L11" s="12"/>
      <c r="M11" s="12"/>
      <c r="N11" s="143"/>
      <c r="O11" s="57"/>
      <c r="P11" s="57"/>
      <c r="Q11" s="57"/>
    </row>
  </sheetData>
  <autoFilter ref="A6:U7">
    <extLst/>
  </autoFilter>
  <mergeCells count="5">
    <mergeCell ref="A1:U1"/>
    <mergeCell ref="A2:U2"/>
    <mergeCell ref="A3:U3"/>
    <mergeCell ref="A4:U4"/>
    <mergeCell ref="A5:U5"/>
  </mergeCells>
  <pageMargins left="0.196527777777778" right="0.161111111111111" top="0.409027777777778" bottom="0.60625" header="0.5" footer="0.10625"/>
  <pageSetup paperSize="9" scale="82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7"/>
  <sheetViews>
    <sheetView tabSelected="1" zoomScale="85" zoomScaleNormal="85" workbookViewId="0">
      <selection activeCell="F6" sqref="F$1:F$1048576"/>
    </sheetView>
  </sheetViews>
  <sheetFormatPr defaultColWidth="9" defaultRowHeight="13.5"/>
  <cols>
    <col min="1" max="1" width="6.75" style="8" customWidth="1"/>
    <col min="2" max="2" width="10" style="9" customWidth="1"/>
    <col min="3" max="3" width="8.75" style="8" customWidth="1"/>
    <col min="4" max="4" width="20.5" style="8" customWidth="1"/>
    <col min="5" max="5" width="13.125" style="10" customWidth="1"/>
    <col min="6" max="6" width="8.5" style="10" customWidth="1"/>
    <col min="7" max="7" width="8.25" style="11" customWidth="1"/>
    <col min="8" max="8" width="9.5" style="11" customWidth="1"/>
    <col min="9" max="9" width="9.375" style="10" customWidth="1"/>
    <col min="10" max="10" width="6.84166666666667" style="12" customWidth="1"/>
    <col min="11" max="11" width="6" style="13" customWidth="1"/>
    <col min="12" max="12" width="8.90833333333333" style="12" customWidth="1"/>
    <col min="13" max="13" width="9.5" style="12" customWidth="1"/>
    <col min="14" max="14" width="20.75" style="8" customWidth="1"/>
    <col min="15" max="15" width="21.875" style="10" customWidth="1"/>
    <col min="16" max="16" width="7" style="10" customWidth="1"/>
    <col min="17" max="17" width="7.625" style="10" customWidth="1"/>
    <col min="18" max="16384" width="9" style="10"/>
  </cols>
  <sheetData>
    <row r="1" s="1" customFormat="1" ht="23.25" customHeight="1" spans="1:21">
      <c r="A1" s="14"/>
      <c r="B1" s="15"/>
      <c r="C1" s="15"/>
      <c r="D1" s="15"/>
      <c r="E1" s="14"/>
      <c r="F1" s="14"/>
      <c r="G1" s="16"/>
      <c r="H1" s="16"/>
      <c r="I1" s="15"/>
      <c r="J1" s="15"/>
      <c r="K1" s="61"/>
      <c r="L1" s="15"/>
      <c r="M1" s="15"/>
      <c r="N1" s="62"/>
      <c r="O1" s="63"/>
      <c r="P1" s="62"/>
      <c r="Q1" s="62"/>
      <c r="R1" s="99"/>
      <c r="S1" s="14"/>
      <c r="T1" s="14"/>
      <c r="U1" s="100"/>
    </row>
    <row r="2" s="1" customFormat="1" ht="22.5" customHeight="1" spans="1:21">
      <c r="A2" s="17" t="s">
        <v>0</v>
      </c>
      <c r="B2" s="18"/>
      <c r="C2" s="18"/>
      <c r="D2" s="18"/>
      <c r="E2" s="19"/>
      <c r="F2" s="19"/>
      <c r="G2" s="20"/>
      <c r="H2" s="20"/>
      <c r="I2" s="18"/>
      <c r="J2" s="18"/>
      <c r="K2" s="64"/>
      <c r="L2" s="18"/>
      <c r="M2" s="18"/>
      <c r="N2" s="65"/>
      <c r="O2" s="66"/>
      <c r="P2" s="65"/>
      <c r="Q2" s="65"/>
      <c r="R2" s="101"/>
      <c r="S2" s="19"/>
      <c r="T2" s="19"/>
      <c r="U2" s="102"/>
    </row>
    <row r="3" s="1" customFormat="1" ht="24.75" customHeight="1" spans="1:21">
      <c r="A3" s="21" t="s">
        <v>1</v>
      </c>
      <c r="B3" s="22"/>
      <c r="C3" s="22"/>
      <c r="D3" s="22"/>
      <c r="E3" s="23"/>
      <c r="F3" s="23"/>
      <c r="G3" s="24"/>
      <c r="H3" s="24"/>
      <c r="I3" s="22"/>
      <c r="J3" s="22"/>
      <c r="K3" s="67"/>
      <c r="L3" s="22"/>
      <c r="M3" s="22"/>
      <c r="N3" s="68"/>
      <c r="O3" s="69"/>
      <c r="P3" s="68"/>
      <c r="Q3" s="68"/>
      <c r="R3" s="103"/>
      <c r="S3" s="23"/>
      <c r="T3" s="23"/>
      <c r="U3" s="104"/>
    </row>
    <row r="4" s="2" customFormat="1" ht="24.75" customHeight="1" spans="1:21">
      <c r="A4" s="25" t="s">
        <v>372</v>
      </c>
      <c r="B4" s="26"/>
      <c r="C4" s="26"/>
      <c r="D4" s="26"/>
      <c r="E4" s="27"/>
      <c r="F4" s="27"/>
      <c r="G4" s="28"/>
      <c r="H4" s="28"/>
      <c r="I4" s="26"/>
      <c r="J4" s="26"/>
      <c r="K4" s="70"/>
      <c r="L4" s="26"/>
      <c r="M4" s="26"/>
      <c r="N4" s="71"/>
      <c r="O4" s="72"/>
      <c r="P4" s="71"/>
      <c r="Q4" s="71"/>
      <c r="R4" s="105"/>
      <c r="S4" s="27"/>
      <c r="T4" s="27"/>
      <c r="U4" s="27"/>
    </row>
    <row r="5" s="2" customFormat="1" ht="25.5" customHeight="1" spans="1:21">
      <c r="A5" s="25" t="s">
        <v>373</v>
      </c>
      <c r="B5" s="26"/>
      <c r="C5" s="26"/>
      <c r="D5" s="26"/>
      <c r="E5" s="27"/>
      <c r="F5" s="27"/>
      <c r="G5" s="28"/>
      <c r="H5" s="28"/>
      <c r="I5" s="26"/>
      <c r="J5" s="26"/>
      <c r="K5" s="70"/>
      <c r="L5" s="26"/>
      <c r="M5" s="26"/>
      <c r="N5" s="71"/>
      <c r="O5" s="72"/>
      <c r="P5" s="71"/>
      <c r="Q5" s="71"/>
      <c r="R5" s="105"/>
      <c r="S5" s="27"/>
      <c r="T5" s="27"/>
      <c r="U5" s="27"/>
    </row>
    <row r="6" s="3" customFormat="1" ht="37" customHeight="1" spans="1:17">
      <c r="A6" s="29" t="s">
        <v>4</v>
      </c>
      <c r="B6" s="29" t="s">
        <v>5</v>
      </c>
      <c r="C6" s="30" t="s">
        <v>6</v>
      </c>
      <c r="D6" s="29" t="s">
        <v>7</v>
      </c>
      <c r="E6" s="29" t="s">
        <v>8</v>
      </c>
      <c r="F6" s="29" t="s">
        <v>9</v>
      </c>
      <c r="G6" s="31" t="s">
        <v>10</v>
      </c>
      <c r="H6" s="31" t="s">
        <v>11</v>
      </c>
      <c r="I6" s="29" t="s">
        <v>12</v>
      </c>
      <c r="J6" s="73" t="s">
        <v>13</v>
      </c>
      <c r="K6" s="74" t="s">
        <v>14</v>
      </c>
      <c r="L6" s="75" t="s">
        <v>15</v>
      </c>
      <c r="M6" s="73" t="s">
        <v>16</v>
      </c>
      <c r="N6" s="29" t="s">
        <v>17</v>
      </c>
      <c r="O6" s="29" t="s">
        <v>18</v>
      </c>
      <c r="P6" s="29" t="s">
        <v>19</v>
      </c>
      <c r="Q6" s="106" t="s">
        <v>20</v>
      </c>
    </row>
    <row r="7" s="4" customFormat="1" ht="18.6" customHeight="1" spans="1:17">
      <c r="A7" s="32">
        <v>1</v>
      </c>
      <c r="B7" s="33" t="s">
        <v>374</v>
      </c>
      <c r="C7" s="34" t="s">
        <v>22</v>
      </c>
      <c r="D7" s="35" t="s">
        <v>184</v>
      </c>
      <c r="E7" s="36" t="s">
        <v>375</v>
      </c>
      <c r="F7" s="34" t="s">
        <v>25</v>
      </c>
      <c r="G7" s="37">
        <v>14.41</v>
      </c>
      <c r="H7" s="38">
        <v>14.41</v>
      </c>
      <c r="I7" s="76">
        <f>H7*1290</f>
        <v>18588.9</v>
      </c>
      <c r="J7" s="77">
        <f>H7*52.89</f>
        <v>762.1449</v>
      </c>
      <c r="K7" s="78">
        <v>0.8</v>
      </c>
      <c r="L7" s="77">
        <f>J7*K7</f>
        <v>609.71592</v>
      </c>
      <c r="M7" s="37">
        <v>152.42898</v>
      </c>
      <c r="N7" s="35" t="s">
        <v>376</v>
      </c>
      <c r="O7" s="79" t="s">
        <v>27</v>
      </c>
      <c r="P7" s="29"/>
      <c r="Q7" s="107"/>
    </row>
    <row r="8" s="4" customFormat="1" ht="18.6" customHeight="1" spans="1:17">
      <c r="A8" s="32">
        <v>2</v>
      </c>
      <c r="B8" s="33" t="s">
        <v>132</v>
      </c>
      <c r="C8" s="34" t="s">
        <v>22</v>
      </c>
      <c r="D8" s="35" t="s">
        <v>74</v>
      </c>
      <c r="E8" s="36" t="s">
        <v>377</v>
      </c>
      <c r="F8" s="34" t="s">
        <v>25</v>
      </c>
      <c r="G8" s="37">
        <v>4.67</v>
      </c>
      <c r="H8" s="38">
        <v>4.67</v>
      </c>
      <c r="I8" s="76">
        <f t="shared" ref="I8:I14" si="0">H8*1290</f>
        <v>6024.3</v>
      </c>
      <c r="J8" s="77">
        <f t="shared" ref="J8:J14" si="1">H8*52.89</f>
        <v>246.9963</v>
      </c>
      <c r="K8" s="78">
        <v>0.8</v>
      </c>
      <c r="L8" s="77">
        <f t="shared" ref="L8:L14" si="2">J8*K8</f>
        <v>197.59704</v>
      </c>
      <c r="M8" s="37">
        <v>49.39926</v>
      </c>
      <c r="N8" s="35" t="s">
        <v>134</v>
      </c>
      <c r="O8" s="79" t="s">
        <v>27</v>
      </c>
      <c r="P8" s="29"/>
      <c r="Q8" s="107"/>
    </row>
    <row r="9" s="4" customFormat="1" ht="18.6" customHeight="1" spans="1:17">
      <c r="A9" s="32">
        <v>3</v>
      </c>
      <c r="B9" s="33" t="s">
        <v>194</v>
      </c>
      <c r="C9" s="34" t="s">
        <v>22</v>
      </c>
      <c r="D9" s="35" t="s">
        <v>74</v>
      </c>
      <c r="E9" s="36" t="s">
        <v>136</v>
      </c>
      <c r="F9" s="34" t="s">
        <v>25</v>
      </c>
      <c r="G9" s="37">
        <v>7.49</v>
      </c>
      <c r="H9" s="38">
        <v>7.49</v>
      </c>
      <c r="I9" s="76">
        <f t="shared" si="0"/>
        <v>9662.1</v>
      </c>
      <c r="J9" s="77">
        <f t="shared" si="1"/>
        <v>396.1461</v>
      </c>
      <c r="K9" s="78">
        <v>0.8</v>
      </c>
      <c r="L9" s="77">
        <f t="shared" si="2"/>
        <v>316.91688</v>
      </c>
      <c r="M9" s="37">
        <v>79.22922</v>
      </c>
      <c r="N9" s="35" t="s">
        <v>195</v>
      </c>
      <c r="O9" s="79" t="s">
        <v>27</v>
      </c>
      <c r="P9" s="29"/>
      <c r="Q9" s="107"/>
    </row>
    <row r="10" s="5" customFormat="1" ht="18.6" customHeight="1" spans="1:17">
      <c r="A10" s="32">
        <v>4</v>
      </c>
      <c r="B10" s="33" t="s">
        <v>272</v>
      </c>
      <c r="C10" s="34" t="s">
        <v>22</v>
      </c>
      <c r="D10" s="35" t="s">
        <v>273</v>
      </c>
      <c r="E10" s="36" t="s">
        <v>378</v>
      </c>
      <c r="F10" s="34" t="s">
        <v>25</v>
      </c>
      <c r="G10" s="37">
        <v>17.66</v>
      </c>
      <c r="H10" s="38">
        <v>17.66</v>
      </c>
      <c r="I10" s="76">
        <f t="shared" si="0"/>
        <v>22781.4</v>
      </c>
      <c r="J10" s="77">
        <f t="shared" si="1"/>
        <v>934.0374</v>
      </c>
      <c r="K10" s="78">
        <v>0.8</v>
      </c>
      <c r="L10" s="77">
        <f t="shared" si="2"/>
        <v>747.22992</v>
      </c>
      <c r="M10" s="37">
        <v>186.80748</v>
      </c>
      <c r="N10" s="35" t="s">
        <v>274</v>
      </c>
      <c r="O10" s="79" t="s">
        <v>27</v>
      </c>
      <c r="P10" s="29"/>
      <c r="Q10" s="108"/>
    </row>
    <row r="11" s="4" customFormat="1" ht="18.6" customHeight="1" spans="1:17">
      <c r="A11" s="32">
        <v>5</v>
      </c>
      <c r="B11" s="33" t="s">
        <v>309</v>
      </c>
      <c r="C11" s="34" t="s">
        <v>22</v>
      </c>
      <c r="D11" s="35" t="s">
        <v>23</v>
      </c>
      <c r="E11" s="36" t="s">
        <v>379</v>
      </c>
      <c r="F11" s="34" t="s">
        <v>25</v>
      </c>
      <c r="G11" s="37">
        <v>10.14</v>
      </c>
      <c r="H11" s="38">
        <v>10.14</v>
      </c>
      <c r="I11" s="76">
        <f t="shared" si="0"/>
        <v>13080.6</v>
      </c>
      <c r="J11" s="77">
        <f t="shared" si="1"/>
        <v>536.3046</v>
      </c>
      <c r="K11" s="78">
        <v>0.8</v>
      </c>
      <c r="L11" s="77">
        <f t="shared" si="2"/>
        <v>429.04368</v>
      </c>
      <c r="M11" s="37">
        <v>107.26092</v>
      </c>
      <c r="N11" s="35" t="s">
        <v>310</v>
      </c>
      <c r="O11" s="79" t="s">
        <v>27</v>
      </c>
      <c r="P11" s="29"/>
      <c r="Q11" s="107"/>
    </row>
    <row r="12" s="4" customFormat="1" ht="18.6" customHeight="1" spans="1:17">
      <c r="A12" s="32">
        <v>6</v>
      </c>
      <c r="B12" s="33" t="s">
        <v>347</v>
      </c>
      <c r="C12" s="34" t="s">
        <v>22</v>
      </c>
      <c r="D12" s="35" t="s">
        <v>332</v>
      </c>
      <c r="E12" s="36" t="s">
        <v>380</v>
      </c>
      <c r="F12" s="34" t="s">
        <v>25</v>
      </c>
      <c r="G12" s="37">
        <v>20</v>
      </c>
      <c r="H12" s="38">
        <v>20</v>
      </c>
      <c r="I12" s="76">
        <f t="shared" si="0"/>
        <v>25800</v>
      </c>
      <c r="J12" s="77">
        <f t="shared" si="1"/>
        <v>1057.8</v>
      </c>
      <c r="K12" s="78">
        <v>0.8</v>
      </c>
      <c r="L12" s="77">
        <f t="shared" si="2"/>
        <v>846.24</v>
      </c>
      <c r="M12" s="37">
        <v>211.56</v>
      </c>
      <c r="N12" s="35" t="s">
        <v>348</v>
      </c>
      <c r="O12" s="79" t="s">
        <v>27</v>
      </c>
      <c r="P12" s="29"/>
      <c r="Q12" s="107"/>
    </row>
    <row r="13" s="4" customFormat="1" ht="18.6" customHeight="1" spans="1:17">
      <c r="A13" s="32">
        <v>7</v>
      </c>
      <c r="B13" s="33" t="s">
        <v>381</v>
      </c>
      <c r="C13" s="34" t="s">
        <v>22</v>
      </c>
      <c r="D13" s="35" t="s">
        <v>332</v>
      </c>
      <c r="E13" s="36" t="s">
        <v>382</v>
      </c>
      <c r="F13" s="34" t="s">
        <v>25</v>
      </c>
      <c r="G13" s="37">
        <v>6.42</v>
      </c>
      <c r="H13" s="38">
        <v>6.42</v>
      </c>
      <c r="I13" s="76">
        <f t="shared" si="0"/>
        <v>8281.8</v>
      </c>
      <c r="J13" s="77">
        <f t="shared" si="1"/>
        <v>339.5538</v>
      </c>
      <c r="K13" s="78">
        <v>0.8</v>
      </c>
      <c r="L13" s="77">
        <f t="shared" si="2"/>
        <v>271.64304</v>
      </c>
      <c r="M13" s="37">
        <v>67.91076</v>
      </c>
      <c r="N13" s="35" t="s">
        <v>383</v>
      </c>
      <c r="O13" s="79" t="s">
        <v>27</v>
      </c>
      <c r="P13" s="80"/>
      <c r="Q13" s="107"/>
    </row>
    <row r="14" s="4" customFormat="1" ht="18.6" customHeight="1" spans="1:17">
      <c r="A14" s="39">
        <v>8</v>
      </c>
      <c r="B14" s="40" t="s">
        <v>384</v>
      </c>
      <c r="C14" s="41" t="s">
        <v>22</v>
      </c>
      <c r="D14" s="42" t="s">
        <v>82</v>
      </c>
      <c r="E14" s="43" t="s">
        <v>385</v>
      </c>
      <c r="F14" s="41" t="s">
        <v>25</v>
      </c>
      <c r="G14" s="44">
        <v>49.5</v>
      </c>
      <c r="H14" s="45">
        <v>49.5</v>
      </c>
      <c r="I14" s="81">
        <f t="shared" si="0"/>
        <v>63855</v>
      </c>
      <c r="J14" s="82">
        <f t="shared" si="1"/>
        <v>2618.055</v>
      </c>
      <c r="K14" s="83">
        <v>0.8</v>
      </c>
      <c r="L14" s="82">
        <f t="shared" si="2"/>
        <v>2094.444</v>
      </c>
      <c r="M14" s="44">
        <v>523.611</v>
      </c>
      <c r="N14" s="84" t="s">
        <v>386</v>
      </c>
      <c r="O14" s="85" t="s">
        <v>27</v>
      </c>
      <c r="P14" s="86"/>
      <c r="Q14" s="109"/>
    </row>
    <row r="15" s="4" customFormat="1" ht="18.6" customHeight="1" spans="1:17">
      <c r="A15" s="32"/>
      <c r="B15" s="46"/>
      <c r="C15" s="34"/>
      <c r="D15" s="47"/>
      <c r="E15" s="48"/>
      <c r="F15" s="49"/>
      <c r="G15" s="50"/>
      <c r="H15" s="51"/>
      <c r="I15" s="87"/>
      <c r="J15" s="88"/>
      <c r="K15" s="89"/>
      <c r="L15" s="88"/>
      <c r="M15" s="90"/>
      <c r="N15" s="91"/>
      <c r="O15" s="92"/>
      <c r="P15" s="93"/>
      <c r="Q15" s="93"/>
    </row>
    <row r="16" s="6" customFormat="1" ht="18.6" customHeight="1" spans="1:17">
      <c r="A16" s="52" t="s">
        <v>387</v>
      </c>
      <c r="B16" s="53"/>
      <c r="C16" s="53"/>
      <c r="D16" s="54"/>
      <c r="E16" s="54"/>
      <c r="F16" s="55"/>
      <c r="G16" s="56">
        <f>SUM(G7:G15)</f>
        <v>130.29</v>
      </c>
      <c r="H16" s="56">
        <f>SUM(H7:H15)</f>
        <v>130.29</v>
      </c>
      <c r="I16" s="94"/>
      <c r="J16" s="95"/>
      <c r="K16" s="96"/>
      <c r="L16" s="95"/>
      <c r="M16" s="97">
        <f>SUM(M7:M15)</f>
        <v>1378.20762</v>
      </c>
      <c r="N16" s="54"/>
      <c r="O16" s="54"/>
      <c r="P16" s="55"/>
      <c r="Q16" s="55"/>
    </row>
    <row r="17" s="7" customFormat="1" ht="15" customHeight="1" spans="1:17">
      <c r="A17" s="57" t="s">
        <v>367</v>
      </c>
      <c r="B17" s="58"/>
      <c r="C17" s="59"/>
      <c r="D17" s="59"/>
      <c r="E17" s="57" t="s">
        <v>368</v>
      </c>
      <c r="F17" s="57"/>
      <c r="G17" s="60"/>
      <c r="H17" s="11"/>
      <c r="I17" s="10"/>
      <c r="J17" s="12"/>
      <c r="K17" s="13"/>
      <c r="L17" s="12"/>
      <c r="M17" s="12"/>
      <c r="N17" s="98"/>
      <c r="O17" s="57"/>
      <c r="P17" s="57"/>
      <c r="Q17" s="57"/>
    </row>
  </sheetData>
  <mergeCells count="6">
    <mergeCell ref="A1:U1"/>
    <mergeCell ref="A2:U2"/>
    <mergeCell ref="A3:U3"/>
    <mergeCell ref="A4:U4"/>
    <mergeCell ref="A5:U5"/>
    <mergeCell ref="A16:B16"/>
  </mergeCells>
  <pageMargins left="0.196527777777778" right="0.161111111111111" top="0.409027777777778" bottom="0.60625" header="0.5" footer="0.10625"/>
  <pageSetup paperSize="9" scale="80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玉米</vt:lpstr>
      <vt:lpstr>玉米 (大户)</vt:lpstr>
      <vt:lpstr>水稻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2024-06-13T13:26:50Z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451C13D1101645A983055AE858BA05D1_13</vt:lpwstr>
  </property>
</Properties>
</file>