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675" tabRatio="622" firstSheet="5" activeTab="16"/>
  </bookViews>
  <sheets>
    <sheet name="玉米散户" sheetId="18" r:id="rId1"/>
    <sheet name="大户" sheetId="19" r:id="rId2"/>
    <sheet name="大户2" sheetId="20" r:id="rId3"/>
    <sheet name="大户3" sheetId="21" r:id="rId4"/>
    <sheet name="大户4" sheetId="22" r:id="rId5"/>
    <sheet name="大户5" sheetId="23" r:id="rId6"/>
    <sheet name="大户6" sheetId="24" r:id="rId7"/>
    <sheet name="大户7" sheetId="25" r:id="rId8"/>
    <sheet name="大户8" sheetId="26" r:id="rId9"/>
    <sheet name="大户9" sheetId="27" r:id="rId10"/>
    <sheet name="大户10" sheetId="28" r:id="rId11"/>
    <sheet name="大户11" sheetId="29" r:id="rId12"/>
    <sheet name="水稻散户" sheetId="30" r:id="rId13"/>
    <sheet name="水稻大户" sheetId="31" r:id="rId14"/>
    <sheet name="水稻大户2" sheetId="32" r:id="rId15"/>
    <sheet name="水稻大户3" sheetId="33" r:id="rId16"/>
    <sheet name="水稻大户4" sheetId="34" r:id="rId17"/>
  </sheets>
  <definedNames>
    <definedName name="_xlnm._FilterDatabase" localSheetId="0" hidden="1">玉米散户!$A$6:$U$169</definedName>
    <definedName name="_xlnm._FilterDatabase" localSheetId="1" hidden="1">大户!$A$6:$U$9</definedName>
    <definedName name="_xlnm._FilterDatabase" localSheetId="2" hidden="1">大户2!$A$6:$U$9</definedName>
    <definedName name="_xlnm._FilterDatabase" localSheetId="3" hidden="1">大户3!$A$6:$U$9</definedName>
    <definedName name="_xlnm._FilterDatabase" localSheetId="4" hidden="1">大户4!$A$6:$U$9</definedName>
    <definedName name="_xlnm._FilterDatabase" localSheetId="5" hidden="1">大户5!$A$6:$U$9</definedName>
    <definedName name="_xlnm._FilterDatabase" localSheetId="6" hidden="1">大户6!$A$6:$U$9</definedName>
    <definedName name="_xlnm._FilterDatabase" localSheetId="7" hidden="1">大户7!$A$6:$U$9</definedName>
    <definedName name="_xlnm._FilterDatabase" localSheetId="8" hidden="1">大户8!$A$6:$U$9</definedName>
    <definedName name="_xlnm._FilterDatabase" localSheetId="9" hidden="1">大户9!$A$6:$U$9</definedName>
    <definedName name="_xlnm._FilterDatabase" localSheetId="10" hidden="1">大户10!$A$6:$U$9</definedName>
    <definedName name="_xlnm._FilterDatabase" localSheetId="11" hidden="1">大户11!$A$6:$U$9</definedName>
    <definedName name="_xlnm.Print_Area" localSheetId="0">玉米散户!$A$1:$Q$169</definedName>
    <definedName name="_xlnm.Print_Titles" localSheetId="0">玉米散户!$1:$6</definedName>
    <definedName name="_xlnm.Print_Area" localSheetId="1">大户!$A$1:$Q$9</definedName>
    <definedName name="_xlnm.Print_Titles" localSheetId="1">大户!$1:$6</definedName>
    <definedName name="_xlnm.Print_Area" localSheetId="2">大户2!$A$1:$Q$9</definedName>
    <definedName name="_xlnm.Print_Titles" localSheetId="2">大户2!$1:$6</definedName>
    <definedName name="_xlnm.Print_Area" localSheetId="3">大户3!$A$1:$Q$9</definedName>
    <definedName name="_xlnm.Print_Titles" localSheetId="3">大户3!$1:$6</definedName>
    <definedName name="_xlnm.Print_Area" localSheetId="4">大户4!$A$1:$Q$9</definedName>
    <definedName name="_xlnm.Print_Titles" localSheetId="4">大户4!$1:$6</definedName>
    <definedName name="_xlnm.Print_Area" localSheetId="5">大户5!$A$1:$Q$9</definedName>
    <definedName name="_xlnm.Print_Titles" localSheetId="5">大户5!$1:$6</definedName>
    <definedName name="_xlnm.Print_Area" localSheetId="6">大户6!$A$1:$Q$9</definedName>
    <definedName name="_xlnm.Print_Titles" localSheetId="6">大户6!$1:$6</definedName>
    <definedName name="_xlnm.Print_Area" localSheetId="7">大户7!$A$1:$Q$9</definedName>
    <definedName name="_xlnm.Print_Titles" localSheetId="7">大户7!$1:$6</definedName>
    <definedName name="_xlnm.Print_Area" localSheetId="8">大户8!$A$1:$Q$9</definedName>
    <definedName name="_xlnm.Print_Titles" localSheetId="8">大户8!$1:$6</definedName>
    <definedName name="_xlnm.Print_Area" localSheetId="9">大户9!$A$1:$Q$9</definedName>
    <definedName name="_xlnm.Print_Titles" localSheetId="9">大户9!$1:$6</definedName>
    <definedName name="_xlnm.Print_Area" localSheetId="10">大户10!$A$1:$Q$9</definedName>
    <definedName name="_xlnm.Print_Titles" localSheetId="10">大户10!$1:$6</definedName>
    <definedName name="_xlnm.Print_Area" localSheetId="11">大户11!$A$1:$Q$9</definedName>
    <definedName name="_xlnm.Print_Titles" localSheetId="11">大户11!$1:$6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<sst xmlns="http://schemas.openxmlformats.org/spreadsheetml/2006/main" count="1801" uniqueCount="456">
  <si>
    <r>
      <rPr>
        <sz val="10.5"/>
        <rFont val="宋体"/>
        <charset val="134"/>
      </rPr>
      <t xml:space="preserve">                                             </t>
    </r>
    <r>
      <rPr>
        <b/>
        <sz val="15"/>
        <rFont val="黑体"/>
        <charset val="134"/>
      </rPr>
      <t>种植业保险分户投保清单</t>
    </r>
    <r>
      <rPr>
        <sz val="14"/>
        <rFont val="黑体"/>
        <charset val="134"/>
      </rPr>
      <t xml:space="preserve"> </t>
    </r>
    <r>
      <rPr>
        <b/>
        <sz val="14"/>
        <rFont val="黑体"/>
        <charset val="134"/>
      </rPr>
      <t xml:space="preserve"> </t>
    </r>
    <r>
      <rPr>
        <sz val="12"/>
        <rFont val="黑体"/>
        <charset val="134"/>
      </rPr>
      <t xml:space="preserve">               （内部凭证 仅供承保使用）</t>
    </r>
  </si>
  <si>
    <r>
      <rPr>
        <b/>
        <sz val="10"/>
        <rFont val="宋体"/>
        <charset val="134"/>
      </rPr>
      <t xml:space="preserve"> 尊敬的投保人/投保组织者，本分户投保清单为</t>
    </r>
    <r>
      <rPr>
        <b/>
        <u/>
        <sz val="10"/>
        <rFont val="宋体"/>
        <charset val="134"/>
      </rPr>
      <t xml:space="preserve">                               </t>
    </r>
    <r>
      <rPr>
        <b/>
        <sz val="10"/>
        <rFont val="宋体"/>
        <charset val="134"/>
      </rPr>
      <t>号投保单的组成部分，请您如实、详细填写，签字确认前，请仔细阅读扉页提示内容。</t>
    </r>
  </si>
  <si>
    <r>
      <rPr>
        <sz val="10.5"/>
        <rFont val="宋体"/>
        <charset val="134"/>
      </rPr>
      <t xml:space="preserve"> 投保组织者：</t>
    </r>
    <r>
      <rPr>
        <u/>
        <sz val="10.5"/>
        <rFont val="宋体"/>
        <charset val="134"/>
      </rPr>
      <t xml:space="preserve"> 铁岭县阿吉镇胜利村民委员会       </t>
    </r>
    <r>
      <rPr>
        <sz val="10.5"/>
        <rFont val="宋体"/>
        <charset val="134"/>
      </rPr>
      <t xml:space="preserve"> </t>
    </r>
    <r>
      <rPr>
        <sz val="10"/>
        <rFont val="宋体"/>
        <charset val="134"/>
      </rPr>
      <t xml:space="preserve">投保险种：  </t>
    </r>
    <r>
      <rPr>
        <b/>
        <u/>
        <sz val="10"/>
        <rFont val="宋体"/>
        <charset val="134"/>
      </rPr>
      <t xml:space="preserve"> 收入保险  </t>
    </r>
    <r>
      <rPr>
        <u/>
        <sz val="10"/>
        <rFont val="宋体"/>
        <charset val="134"/>
      </rPr>
      <t xml:space="preserve"> </t>
    </r>
    <r>
      <rPr>
        <sz val="10"/>
        <rFont val="宋体"/>
        <charset val="134"/>
      </rPr>
      <t xml:space="preserve"> 投保作物：</t>
    </r>
    <r>
      <rPr>
        <u/>
        <sz val="10"/>
        <rFont val="宋体"/>
        <charset val="134"/>
      </rPr>
      <t xml:space="preserve">  </t>
    </r>
    <r>
      <rPr>
        <sz val="10"/>
        <rFont val="宋体"/>
        <charset val="134"/>
      </rPr>
      <t>玉米</t>
    </r>
    <r>
      <rPr>
        <u/>
        <sz val="10"/>
        <rFont val="宋体"/>
        <charset val="134"/>
      </rPr>
      <t xml:space="preserve"> </t>
    </r>
    <r>
      <rPr>
        <sz val="10"/>
        <rFont val="宋体"/>
        <charset val="134"/>
      </rPr>
      <t xml:space="preserve"> 所在村名：</t>
    </r>
    <r>
      <rPr>
        <u/>
        <sz val="10"/>
        <rFont val="宋体"/>
        <charset val="134"/>
      </rPr>
      <t xml:space="preserve">   </t>
    </r>
    <r>
      <rPr>
        <sz val="10"/>
        <rFont val="宋体"/>
        <charset val="134"/>
      </rPr>
      <t>胜利村</t>
    </r>
    <r>
      <rPr>
        <u/>
        <sz val="10"/>
        <rFont val="宋体"/>
        <charset val="134"/>
      </rPr>
      <t xml:space="preserve">   </t>
    </r>
    <r>
      <rPr>
        <sz val="10"/>
        <rFont val="宋体"/>
        <charset val="134"/>
      </rPr>
      <t xml:space="preserve">。   </t>
    </r>
  </si>
  <si>
    <r>
      <rPr>
        <sz val="10.5"/>
        <rFont val="宋体"/>
        <charset val="134"/>
      </rPr>
      <t xml:space="preserve"> 投保人：</t>
    </r>
    <r>
      <rPr>
        <b/>
        <u/>
        <sz val="10"/>
        <rFont val="宋体"/>
        <charset val="134"/>
      </rPr>
      <t xml:space="preserve">      铁岭县阿吉镇胜利村</t>
    </r>
    <r>
      <rPr>
        <b/>
        <sz val="10"/>
        <rFont val="宋体"/>
        <charset val="134"/>
      </rPr>
      <t>孙凤霞等161户</t>
    </r>
    <r>
      <rPr>
        <b/>
        <u/>
        <sz val="10"/>
        <rFont val="宋体"/>
        <charset val="134"/>
      </rPr>
      <t xml:space="preserve">           </t>
    </r>
    <r>
      <rPr>
        <sz val="10"/>
        <rFont val="宋体"/>
        <charset val="134"/>
      </rPr>
      <t xml:space="preserve"> 单位保额：</t>
    </r>
    <r>
      <rPr>
        <u/>
        <sz val="10"/>
        <rFont val="宋体"/>
        <charset val="134"/>
      </rPr>
      <t xml:space="preserve">    1120  </t>
    </r>
    <r>
      <rPr>
        <sz val="10"/>
        <rFont val="宋体"/>
        <charset val="134"/>
      </rPr>
      <t>元   保险费率</t>
    </r>
    <r>
      <rPr>
        <u/>
        <sz val="10"/>
        <rFont val="宋体"/>
        <charset val="134"/>
      </rPr>
      <t xml:space="preserve">  6.1  </t>
    </r>
    <r>
      <rPr>
        <sz val="10"/>
        <rFont val="宋体"/>
        <charset val="134"/>
      </rPr>
      <t>%     单位保费：</t>
    </r>
    <r>
      <rPr>
        <u/>
        <sz val="10"/>
        <rFont val="宋体"/>
        <charset val="134"/>
      </rPr>
      <t xml:space="preserve">   68.32  </t>
    </r>
    <r>
      <rPr>
        <sz val="10"/>
        <rFont val="宋体"/>
        <charset val="134"/>
      </rPr>
      <t xml:space="preserve"> 元      No.</t>
    </r>
  </si>
  <si>
    <t>序号</t>
  </si>
  <si>
    <t>被保险人姓名</t>
  </si>
  <si>
    <t>住址</t>
  </si>
  <si>
    <t>组织机构代码证/身份证号</t>
  </si>
  <si>
    <t>联系方式</t>
  </si>
  <si>
    <t>种植
地点</t>
  </si>
  <si>
    <t>种植数量(亩)</t>
  </si>
  <si>
    <t>保险数量(亩)</t>
  </si>
  <si>
    <t>保险金额</t>
  </si>
  <si>
    <t>总保险费(元)</t>
  </si>
  <si>
    <t>财政补贴比例</t>
  </si>
  <si>
    <t>财政补贴金额（元）</t>
  </si>
  <si>
    <t>农户自缴保费(元)</t>
  </si>
  <si>
    <t>银行账号/一卡通号码</t>
  </si>
  <si>
    <t>开户行</t>
  </si>
  <si>
    <t>被保险人
签字</t>
  </si>
  <si>
    <t>备注</t>
  </si>
  <si>
    <t>孙凤霞</t>
  </si>
  <si>
    <t>胜利村</t>
  </si>
  <si>
    <t>211221********0389</t>
  </si>
  <si>
    <t>159****1522</t>
  </si>
  <si>
    <t>村东</t>
  </si>
  <si>
    <t>621449********50483</t>
  </si>
  <si>
    <t>阿吉信用社</t>
  </si>
  <si>
    <t>孙素海</t>
  </si>
  <si>
    <t>211221********0332</t>
  </si>
  <si>
    <t>502511********3712</t>
  </si>
  <si>
    <t>金宝生</t>
  </si>
  <si>
    <t>211221********0310</t>
  </si>
  <si>
    <t>621026********14154</t>
  </si>
  <si>
    <t>王玉新</t>
  </si>
  <si>
    <t>211221********0312</t>
  </si>
  <si>
    <t>621449********81165</t>
  </si>
  <si>
    <t>鲁长有</t>
  </si>
  <si>
    <t>211221********0318</t>
  </si>
  <si>
    <t>502511********8776</t>
  </si>
  <si>
    <t>马元波</t>
  </si>
  <si>
    <t>211221********0350</t>
  </si>
  <si>
    <t>502511********7189</t>
  </si>
  <si>
    <t>王敏久</t>
  </si>
  <si>
    <t>502511********3983</t>
  </si>
  <si>
    <t>龚宝伟</t>
  </si>
  <si>
    <t>502511********7538</t>
  </si>
  <si>
    <t>李绍奇</t>
  </si>
  <si>
    <t>211221********0317</t>
  </si>
  <si>
    <t>621449********01660</t>
  </si>
  <si>
    <t>许有林</t>
  </si>
  <si>
    <t>211221********0316</t>
  </si>
  <si>
    <t>621449********27947</t>
  </si>
  <si>
    <t>王胜臣</t>
  </si>
  <si>
    <t>211221********0335</t>
  </si>
  <si>
    <t>621449********80167</t>
  </si>
  <si>
    <t>吴国华</t>
  </si>
  <si>
    <t>502511********3798</t>
  </si>
  <si>
    <t>魏振有</t>
  </si>
  <si>
    <t>211221********031X</t>
  </si>
  <si>
    <t>621449********81116</t>
  </si>
  <si>
    <t>金庆铎</t>
  </si>
  <si>
    <t>211221********0315</t>
  </si>
  <si>
    <t>502511********4129</t>
  </si>
  <si>
    <t>金庆涛</t>
  </si>
  <si>
    <t>211221********0336</t>
  </si>
  <si>
    <t>502511********6189</t>
  </si>
  <si>
    <t>于文利</t>
  </si>
  <si>
    <t>621449********00886</t>
  </si>
  <si>
    <t>刘宏喜</t>
  </si>
  <si>
    <t>211221********0319</t>
  </si>
  <si>
    <t>502511********4188</t>
  </si>
  <si>
    <t>吴国荣</t>
  </si>
  <si>
    <t>211221********0338</t>
  </si>
  <si>
    <t>502511********7138</t>
  </si>
  <si>
    <t>孙贵权</t>
  </si>
  <si>
    <t>502511********8168</t>
  </si>
  <si>
    <t>杨士杰</t>
  </si>
  <si>
    <t>211221********0344</t>
  </si>
  <si>
    <t>621449********28002</t>
  </si>
  <si>
    <t>周庆余</t>
  </si>
  <si>
    <t>211221********033X</t>
  </si>
  <si>
    <t>621449********27673</t>
  </si>
  <si>
    <t>高化军</t>
  </si>
  <si>
    <t>621449********01645</t>
  </si>
  <si>
    <t>高化文</t>
  </si>
  <si>
    <t>621449********79425</t>
  </si>
  <si>
    <t>孙贵文</t>
  </si>
  <si>
    <t>211221********0359</t>
  </si>
  <si>
    <t>502511********9755</t>
  </si>
  <si>
    <t>金庆凯</t>
  </si>
  <si>
    <t>211221********0339</t>
  </si>
  <si>
    <t>502511********1382</t>
  </si>
  <si>
    <t>金庆刚</t>
  </si>
  <si>
    <t>211221********0313</t>
  </si>
  <si>
    <t>621449********80043</t>
  </si>
  <si>
    <t>周庆杰</t>
  </si>
  <si>
    <t>211221********0311</t>
  </si>
  <si>
    <t>502511********1980</t>
  </si>
  <si>
    <t>杨旭东</t>
  </si>
  <si>
    <t>211221********0373</t>
  </si>
  <si>
    <t>621449********07865</t>
  </si>
  <si>
    <t>杨玉甫</t>
  </si>
  <si>
    <t>502500********72</t>
  </si>
  <si>
    <t>苏立绵</t>
  </si>
  <si>
    <t>621449********80241</t>
  </si>
  <si>
    <t>杨德忠</t>
  </si>
  <si>
    <t>621449********26265</t>
  </si>
  <si>
    <t>张秀生</t>
  </si>
  <si>
    <t>502511********6538</t>
  </si>
  <si>
    <t>杨玉民</t>
  </si>
  <si>
    <t>211221********0337</t>
  </si>
  <si>
    <t>502500********99</t>
  </si>
  <si>
    <t>杨德斌</t>
  </si>
  <si>
    <t>211221********0379</t>
  </si>
  <si>
    <t>502500********57</t>
  </si>
  <si>
    <t>张宪忠</t>
  </si>
  <si>
    <t>502500********85</t>
  </si>
  <si>
    <t>张宪清</t>
  </si>
  <si>
    <t>502500********93</t>
  </si>
  <si>
    <t>王圣强</t>
  </si>
  <si>
    <t>502511********4577</t>
  </si>
  <si>
    <t>杨玉臣</t>
  </si>
  <si>
    <t>621449********01579</t>
  </si>
  <si>
    <t>许国强</t>
  </si>
  <si>
    <t>211221********0331</t>
  </si>
  <si>
    <t>621449********51759</t>
  </si>
  <si>
    <t>苏友绵</t>
  </si>
  <si>
    <t>621449********80050</t>
  </si>
  <si>
    <t>李玉忠</t>
  </si>
  <si>
    <t>211221********0372</t>
  </si>
  <si>
    <t>621449********01678</t>
  </si>
  <si>
    <t>李玉仁</t>
  </si>
  <si>
    <t>502500********29</t>
  </si>
  <si>
    <t>杨凤奎</t>
  </si>
  <si>
    <t>621449********80175</t>
  </si>
  <si>
    <t>杨凤华</t>
  </si>
  <si>
    <t>211221********0330</t>
  </si>
  <si>
    <t>621026********95369</t>
  </si>
  <si>
    <t>李荣军</t>
  </si>
  <si>
    <t>502511********5937</t>
  </si>
  <si>
    <t>徐淑华</t>
  </si>
  <si>
    <t>211221********0341</t>
  </si>
  <si>
    <t>502511********0375</t>
  </si>
  <si>
    <t>史凤山</t>
  </si>
  <si>
    <t>502511********1336</t>
  </si>
  <si>
    <t>李海民</t>
  </si>
  <si>
    <t>502511********2120</t>
  </si>
  <si>
    <t>汤福明</t>
  </si>
  <si>
    <t>502511********1109</t>
  </si>
  <si>
    <t>王会波</t>
  </si>
  <si>
    <t>502511********5521</t>
  </si>
  <si>
    <t>王会海</t>
  </si>
  <si>
    <t>211221********035X</t>
  </si>
  <si>
    <t>502511********6983</t>
  </si>
  <si>
    <t>马元彪</t>
  </si>
  <si>
    <t>502511********4510</t>
  </si>
  <si>
    <t>龚理富</t>
  </si>
  <si>
    <t>502511********4756</t>
  </si>
  <si>
    <t>史树久</t>
  </si>
  <si>
    <t>502511********6178</t>
  </si>
  <si>
    <t>崔中凯</t>
  </si>
  <si>
    <t>502511********0117</t>
  </si>
  <si>
    <t>李绍海</t>
  </si>
  <si>
    <t>502511********5728</t>
  </si>
  <si>
    <t>许树田</t>
  </si>
  <si>
    <t>502511********2315</t>
  </si>
  <si>
    <t>孙贵启</t>
  </si>
  <si>
    <t>621449********01223</t>
  </si>
  <si>
    <t>杨德仁</t>
  </si>
  <si>
    <t xml:space="preserve">211221********0312
</t>
  </si>
  <si>
    <t>621449********01249</t>
  </si>
  <si>
    <t>吴志财</t>
  </si>
  <si>
    <t>502511********6186</t>
  </si>
  <si>
    <t>王明山</t>
  </si>
  <si>
    <t>621449********50199</t>
  </si>
  <si>
    <t>马国富</t>
  </si>
  <si>
    <t>211221********0355</t>
  </si>
  <si>
    <t>502511********9672</t>
  </si>
  <si>
    <t>孟凡强</t>
  </si>
  <si>
    <t>211221********0351</t>
  </si>
  <si>
    <t>502511********8759</t>
  </si>
  <si>
    <t>马忠奎</t>
  </si>
  <si>
    <t>502511********0339</t>
  </si>
  <si>
    <t>王会涛</t>
  </si>
  <si>
    <t>621449********27990</t>
  </si>
  <si>
    <t>龚素兰</t>
  </si>
  <si>
    <t>211221********0327</t>
  </si>
  <si>
    <t>621026********80411</t>
  </si>
  <si>
    <t>龚日东</t>
  </si>
  <si>
    <t>621449********01264</t>
  </si>
  <si>
    <t>龚日波</t>
  </si>
  <si>
    <t>211221********0334</t>
  </si>
  <si>
    <t>502511********5580</t>
  </si>
  <si>
    <t>吴树军</t>
  </si>
  <si>
    <t>502511********6797</t>
  </si>
  <si>
    <t>杜铁生</t>
  </si>
  <si>
    <t>502511********5985</t>
  </si>
  <si>
    <t>王圣富</t>
  </si>
  <si>
    <t>211221********0333</t>
  </si>
  <si>
    <t>502511********7935</t>
  </si>
  <si>
    <t>崔艳平</t>
  </si>
  <si>
    <t>621449********81074</t>
  </si>
  <si>
    <t>张国民</t>
  </si>
  <si>
    <t>621449********01686</t>
  </si>
  <si>
    <t>龚日清</t>
  </si>
  <si>
    <t>502511********6598</t>
  </si>
  <si>
    <t>杨春志</t>
  </si>
  <si>
    <t>502511********2739</t>
  </si>
  <si>
    <t>马云勇</t>
  </si>
  <si>
    <t>621449********80662</t>
  </si>
  <si>
    <t>龚日文</t>
  </si>
  <si>
    <t>502511********7132</t>
  </si>
  <si>
    <t>龚凤梅</t>
  </si>
  <si>
    <t>211221********0346</t>
  </si>
  <si>
    <t>502511********0351</t>
  </si>
  <si>
    <t>马丙喜</t>
  </si>
  <si>
    <t>502511********7397</t>
  </si>
  <si>
    <t>吴志臣</t>
  </si>
  <si>
    <t>621449********01595</t>
  </si>
  <si>
    <t>马秋华</t>
  </si>
  <si>
    <t>211221********0366</t>
  </si>
  <si>
    <t>621449********49147</t>
  </si>
  <si>
    <t>许佳</t>
  </si>
  <si>
    <t>211221********0324</t>
  </si>
  <si>
    <t>621449********86977</t>
  </si>
  <si>
    <t>黄玉文</t>
  </si>
  <si>
    <t>502511********4182</t>
  </si>
  <si>
    <t>赵洪军</t>
  </si>
  <si>
    <t>621449********50470</t>
  </si>
  <si>
    <t>张继魁</t>
  </si>
  <si>
    <t>502511********4538</t>
  </si>
  <si>
    <t>黄玉臣</t>
  </si>
  <si>
    <t>502511********1588</t>
  </si>
  <si>
    <t>杜成文</t>
  </si>
  <si>
    <t>621449********27958</t>
  </si>
  <si>
    <t>赵国兴</t>
  </si>
  <si>
    <t>621449********27669</t>
  </si>
  <si>
    <t>王会杰</t>
  </si>
  <si>
    <t>211221********0358</t>
  </si>
  <si>
    <t>502511********9909</t>
  </si>
  <si>
    <t>闫国生</t>
  </si>
  <si>
    <t>621449********80704</t>
  </si>
  <si>
    <t>周伟</t>
  </si>
  <si>
    <t>621449********64427</t>
  </si>
  <si>
    <t>李绍强</t>
  </si>
  <si>
    <t>502511********6721</t>
  </si>
  <si>
    <t>赵洪斌</t>
  </si>
  <si>
    <t>621449********00878</t>
  </si>
  <si>
    <t>王立杰</t>
  </si>
  <si>
    <t>502511********9376</t>
  </si>
  <si>
    <t>王君臣</t>
  </si>
  <si>
    <t>502511********5523</t>
  </si>
  <si>
    <t>马中刚</t>
  </si>
  <si>
    <t>621026********13776</t>
  </si>
  <si>
    <t>叶茂本</t>
  </si>
  <si>
    <t>502511********8370</t>
  </si>
  <si>
    <t>马丙祥</t>
  </si>
  <si>
    <t>502511********9173</t>
  </si>
  <si>
    <t>张凤伟</t>
  </si>
  <si>
    <t>211221********0326</t>
  </si>
  <si>
    <t>621449********66338</t>
  </si>
  <si>
    <t>袁尚库</t>
  </si>
  <si>
    <t>621449********16688</t>
  </si>
  <si>
    <t>张丽君</t>
  </si>
  <si>
    <t>211221********0321</t>
  </si>
  <si>
    <t>502511********8732</t>
  </si>
  <si>
    <t>金宝军</t>
  </si>
  <si>
    <t>621026********13974</t>
  </si>
  <si>
    <t>孙秀媛</t>
  </si>
  <si>
    <t>211226********3421</t>
  </si>
  <si>
    <t>621026********89899</t>
  </si>
  <si>
    <t>张国营</t>
  </si>
  <si>
    <t>502511********9946</t>
  </si>
  <si>
    <t>李绍文</t>
  </si>
  <si>
    <t>502511********4761</t>
  </si>
  <si>
    <t>李海文</t>
  </si>
  <si>
    <t>211221********0357</t>
  </si>
  <si>
    <t>502511********0987</t>
  </si>
  <si>
    <t>田丙忠</t>
  </si>
  <si>
    <t>502511********3112</t>
  </si>
  <si>
    <t>马晓庆</t>
  </si>
  <si>
    <t>502511********3769</t>
  </si>
  <si>
    <t>金成科</t>
  </si>
  <si>
    <t>502511********0533</t>
  </si>
  <si>
    <t>马丙生</t>
  </si>
  <si>
    <t>502511********8308</t>
  </si>
  <si>
    <t>马中贤</t>
  </si>
  <si>
    <t>502511********0571</t>
  </si>
  <si>
    <t>王圣余</t>
  </si>
  <si>
    <t>502511********7562</t>
  </si>
  <si>
    <t>史凤林</t>
  </si>
  <si>
    <t>621449********26224</t>
  </si>
  <si>
    <t>杨士军</t>
  </si>
  <si>
    <t>502500********73</t>
  </si>
  <si>
    <t>史凤义</t>
  </si>
  <si>
    <t>211221********0376</t>
  </si>
  <si>
    <t>502511********0920</t>
  </si>
  <si>
    <t>王会东</t>
  </si>
  <si>
    <t>502511********0552</t>
  </si>
  <si>
    <t>龚利</t>
  </si>
  <si>
    <t>211221********0390</t>
  </si>
  <si>
    <t>502511********8035</t>
  </si>
  <si>
    <t>高洪伟</t>
  </si>
  <si>
    <t>502511********5705</t>
  </si>
  <si>
    <t>杨凤伟</t>
  </si>
  <si>
    <t>502500********68</t>
  </si>
  <si>
    <t>徐振武</t>
  </si>
  <si>
    <t>621449********00852</t>
  </si>
  <si>
    <t>金成久</t>
  </si>
  <si>
    <t>621449********27763</t>
  </si>
  <si>
    <t>龚占兴</t>
  </si>
  <si>
    <t>621449********51429</t>
  </si>
  <si>
    <t>袁尚权</t>
  </si>
  <si>
    <t>621449********00860</t>
  </si>
  <si>
    <t>李绍玉</t>
  </si>
  <si>
    <t>502511********5578</t>
  </si>
  <si>
    <t>汤桂海</t>
  </si>
  <si>
    <t>502511********6305</t>
  </si>
  <si>
    <t>汤桂林</t>
  </si>
  <si>
    <t>211221********0314</t>
  </si>
  <si>
    <t>502511********5913</t>
  </si>
  <si>
    <t>王景华</t>
  </si>
  <si>
    <t>621449********51564</t>
  </si>
  <si>
    <t>隋军</t>
  </si>
  <si>
    <t>211221********0046J</t>
  </si>
  <si>
    <t>许桂林</t>
  </si>
  <si>
    <t>502511********0378</t>
  </si>
  <si>
    <t>许树德</t>
  </si>
  <si>
    <t>502511********3199</t>
  </si>
  <si>
    <t>许铁林</t>
  </si>
  <si>
    <t>621449********27313</t>
  </si>
  <si>
    <t>金成海</t>
  </si>
  <si>
    <t>502511********5797</t>
  </si>
  <si>
    <t>袁义龙</t>
  </si>
  <si>
    <t>211221********0354</t>
  </si>
  <si>
    <t>502511********3921</t>
  </si>
  <si>
    <t>魏振权</t>
  </si>
  <si>
    <t>502511********4580</t>
  </si>
  <si>
    <t>王圣宇</t>
  </si>
  <si>
    <t>502511********0795</t>
  </si>
  <si>
    <t>马守驰</t>
  </si>
  <si>
    <t>621449********50272</t>
  </si>
  <si>
    <t>刘海洪</t>
  </si>
  <si>
    <t>502511********1982</t>
  </si>
  <si>
    <t>吴志军</t>
  </si>
  <si>
    <t>502511********6102</t>
  </si>
  <si>
    <t>王明志</t>
  </si>
  <si>
    <t>502511********2323</t>
  </si>
  <si>
    <t>王刚</t>
  </si>
  <si>
    <t>502511********2163</t>
  </si>
  <si>
    <t>王圣杰</t>
  </si>
  <si>
    <t>502511********8181</t>
  </si>
  <si>
    <t>金成江</t>
  </si>
  <si>
    <t>502511********6532</t>
  </si>
  <si>
    <t>马中武</t>
  </si>
  <si>
    <t>502511********0717</t>
  </si>
  <si>
    <t>马忠文</t>
  </si>
  <si>
    <t>211221********0356</t>
  </si>
  <si>
    <t>502511********7997</t>
  </si>
  <si>
    <t>张连国</t>
  </si>
  <si>
    <t>502511********0166</t>
  </si>
  <si>
    <t>王会军</t>
  </si>
  <si>
    <t>502511********0160</t>
  </si>
  <si>
    <t>金成立</t>
  </si>
  <si>
    <t>621449********46713</t>
  </si>
  <si>
    <t>刘树军</t>
  </si>
  <si>
    <t>502511********3372</t>
  </si>
  <si>
    <t>龚素英</t>
  </si>
  <si>
    <t>211221********0322</t>
  </si>
  <si>
    <t>621449********46077</t>
  </si>
  <si>
    <t>史凤文</t>
  </si>
  <si>
    <t>502511********0778</t>
  </si>
  <si>
    <t>李维民</t>
  </si>
  <si>
    <t>502511********5589</t>
  </si>
  <si>
    <t>金成军</t>
  </si>
  <si>
    <t>502511********9388</t>
  </si>
  <si>
    <t>马春伟</t>
  </si>
  <si>
    <t>502511********7388</t>
  </si>
  <si>
    <t>杜秀英</t>
  </si>
  <si>
    <t>621449********27970</t>
  </si>
  <si>
    <t>姜海峰</t>
  </si>
  <si>
    <t>621449********28267</t>
  </si>
  <si>
    <t>刘红</t>
  </si>
  <si>
    <t>210726********1983</t>
  </si>
  <si>
    <t>621449********53430</t>
  </si>
  <si>
    <t>李绍刚</t>
  </si>
  <si>
    <t>502511********6310</t>
  </si>
  <si>
    <t>张健</t>
  </si>
  <si>
    <t>621449********43761</t>
  </si>
  <si>
    <t>屈长海</t>
  </si>
  <si>
    <t>621449********49964</t>
  </si>
  <si>
    <t>崔忠义</t>
  </si>
  <si>
    <t>211221********0353</t>
  </si>
  <si>
    <t>502511********3188</t>
  </si>
  <si>
    <t>孙文波</t>
  </si>
  <si>
    <t>502511********9157</t>
  </si>
  <si>
    <t>单页小计</t>
  </si>
  <si>
    <t xml:space="preserve">           填制：             </t>
  </si>
  <si>
    <t xml:space="preserve">      联系电话：024-76110168</t>
  </si>
  <si>
    <r>
      <rPr>
        <sz val="10.5"/>
        <rFont val="宋体"/>
        <charset val="134"/>
      </rPr>
      <t xml:space="preserve"> 投保人：</t>
    </r>
    <r>
      <rPr>
        <b/>
        <u/>
        <sz val="10"/>
        <rFont val="宋体"/>
        <charset val="134"/>
      </rPr>
      <t xml:space="preserve">      铁岭县阿吉镇胜利村</t>
    </r>
    <r>
      <rPr>
        <b/>
        <sz val="10"/>
        <rFont val="宋体"/>
        <charset val="134"/>
      </rPr>
      <t>王继增</t>
    </r>
    <r>
      <rPr>
        <b/>
        <u/>
        <sz val="10"/>
        <rFont val="宋体"/>
        <charset val="134"/>
      </rPr>
      <t xml:space="preserve">          </t>
    </r>
    <r>
      <rPr>
        <sz val="10"/>
        <rFont val="宋体"/>
        <charset val="134"/>
      </rPr>
      <t xml:space="preserve"> 单位保额：</t>
    </r>
    <r>
      <rPr>
        <u/>
        <sz val="10"/>
        <rFont val="宋体"/>
        <charset val="134"/>
      </rPr>
      <t xml:space="preserve">    1120  </t>
    </r>
    <r>
      <rPr>
        <sz val="10"/>
        <rFont val="宋体"/>
        <charset val="134"/>
      </rPr>
      <t>元   保险费率</t>
    </r>
    <r>
      <rPr>
        <u/>
        <sz val="10"/>
        <rFont val="宋体"/>
        <charset val="134"/>
      </rPr>
      <t xml:space="preserve">  6.1  </t>
    </r>
    <r>
      <rPr>
        <sz val="10"/>
        <rFont val="宋体"/>
        <charset val="134"/>
      </rPr>
      <t>%     单位保费：</t>
    </r>
    <r>
      <rPr>
        <u/>
        <sz val="10"/>
        <rFont val="宋体"/>
        <charset val="134"/>
      </rPr>
      <t xml:space="preserve">   68.32  </t>
    </r>
    <r>
      <rPr>
        <sz val="10"/>
        <rFont val="宋体"/>
        <charset val="134"/>
      </rPr>
      <t xml:space="preserve"> 元      No.</t>
    </r>
  </si>
  <si>
    <t>王继增</t>
  </si>
  <si>
    <t>621026********13677</t>
  </si>
  <si>
    <t xml:space="preserve">            联系电话：024-76110168</t>
  </si>
  <si>
    <r>
      <rPr>
        <sz val="10.5"/>
        <rFont val="宋体"/>
        <charset val="134"/>
      </rPr>
      <t xml:space="preserve"> 投保人：</t>
    </r>
    <r>
      <rPr>
        <b/>
        <u/>
        <sz val="10"/>
        <rFont val="宋体"/>
        <charset val="134"/>
      </rPr>
      <t xml:space="preserve">      铁岭县阿吉镇胜利村</t>
    </r>
    <r>
      <rPr>
        <b/>
        <sz val="10"/>
        <rFont val="宋体"/>
        <charset val="134"/>
      </rPr>
      <t>杨士福</t>
    </r>
    <r>
      <rPr>
        <b/>
        <u/>
        <sz val="10"/>
        <rFont val="宋体"/>
        <charset val="134"/>
      </rPr>
      <t xml:space="preserve">           </t>
    </r>
    <r>
      <rPr>
        <sz val="10"/>
        <rFont val="宋体"/>
        <charset val="134"/>
      </rPr>
      <t xml:space="preserve"> 单位保额：</t>
    </r>
    <r>
      <rPr>
        <u/>
        <sz val="10"/>
        <rFont val="宋体"/>
        <charset val="134"/>
      </rPr>
      <t xml:space="preserve">    1120  </t>
    </r>
    <r>
      <rPr>
        <sz val="10"/>
        <rFont val="宋体"/>
        <charset val="134"/>
      </rPr>
      <t>元   保险费率</t>
    </r>
    <r>
      <rPr>
        <u/>
        <sz val="10"/>
        <rFont val="宋体"/>
        <charset val="134"/>
      </rPr>
      <t xml:space="preserve">  6.1  </t>
    </r>
    <r>
      <rPr>
        <sz val="10"/>
        <rFont val="宋体"/>
        <charset val="134"/>
      </rPr>
      <t>%     单位保费：</t>
    </r>
    <r>
      <rPr>
        <u/>
        <sz val="10"/>
        <rFont val="宋体"/>
        <charset val="134"/>
      </rPr>
      <t xml:space="preserve">   68.32  </t>
    </r>
    <r>
      <rPr>
        <sz val="10"/>
        <rFont val="宋体"/>
        <charset val="134"/>
      </rPr>
      <t xml:space="preserve"> 元      No.</t>
    </r>
  </si>
  <si>
    <t>杨士福</t>
  </si>
  <si>
    <t>502511*******0968</t>
  </si>
  <si>
    <r>
      <rPr>
        <sz val="10.5"/>
        <rFont val="宋体"/>
        <charset val="134"/>
      </rPr>
      <t xml:space="preserve"> 投保人：</t>
    </r>
    <r>
      <rPr>
        <b/>
        <u/>
        <sz val="10"/>
        <rFont val="宋体"/>
        <charset val="134"/>
      </rPr>
      <t xml:space="preserve">      铁岭县阿吉镇胜利村</t>
    </r>
    <r>
      <rPr>
        <b/>
        <sz val="10"/>
        <rFont val="宋体"/>
        <charset val="134"/>
      </rPr>
      <t>杨凤军</t>
    </r>
    <r>
      <rPr>
        <b/>
        <u/>
        <sz val="10"/>
        <rFont val="宋体"/>
        <charset val="134"/>
      </rPr>
      <t xml:space="preserve">         </t>
    </r>
    <r>
      <rPr>
        <sz val="10"/>
        <rFont val="宋体"/>
        <charset val="134"/>
      </rPr>
      <t xml:space="preserve"> 单位保额：</t>
    </r>
    <r>
      <rPr>
        <u/>
        <sz val="10"/>
        <rFont val="宋体"/>
        <charset val="134"/>
      </rPr>
      <t xml:space="preserve">    1120  </t>
    </r>
    <r>
      <rPr>
        <sz val="10"/>
        <rFont val="宋体"/>
        <charset val="134"/>
      </rPr>
      <t>元   保险费率</t>
    </r>
    <r>
      <rPr>
        <u/>
        <sz val="10"/>
        <rFont val="宋体"/>
        <charset val="134"/>
      </rPr>
      <t xml:space="preserve">  6.1  </t>
    </r>
    <r>
      <rPr>
        <sz val="10"/>
        <rFont val="宋体"/>
        <charset val="134"/>
      </rPr>
      <t>%     单位保费：</t>
    </r>
    <r>
      <rPr>
        <u/>
        <sz val="10"/>
        <rFont val="宋体"/>
        <charset val="134"/>
      </rPr>
      <t xml:space="preserve">   68.32  </t>
    </r>
    <r>
      <rPr>
        <sz val="10"/>
        <rFont val="宋体"/>
        <charset val="134"/>
      </rPr>
      <t xml:space="preserve"> 元      No.</t>
    </r>
  </si>
  <si>
    <t>杨凤军</t>
  </si>
  <si>
    <t>621449********01033</t>
  </si>
  <si>
    <r>
      <rPr>
        <sz val="10.5"/>
        <rFont val="宋体"/>
        <charset val="134"/>
      </rPr>
      <t xml:space="preserve"> 投保人：</t>
    </r>
    <r>
      <rPr>
        <b/>
        <u/>
        <sz val="10"/>
        <rFont val="宋体"/>
        <charset val="134"/>
      </rPr>
      <t xml:space="preserve">      铁岭县阿吉镇胜利村</t>
    </r>
    <r>
      <rPr>
        <b/>
        <sz val="10"/>
        <rFont val="宋体"/>
        <charset val="134"/>
      </rPr>
      <t>孙术江</t>
    </r>
    <r>
      <rPr>
        <b/>
        <u/>
        <sz val="10"/>
        <rFont val="宋体"/>
        <charset val="134"/>
      </rPr>
      <t xml:space="preserve">           </t>
    </r>
    <r>
      <rPr>
        <sz val="10"/>
        <rFont val="宋体"/>
        <charset val="134"/>
      </rPr>
      <t xml:space="preserve"> 单位保额：</t>
    </r>
    <r>
      <rPr>
        <u/>
        <sz val="10"/>
        <rFont val="宋体"/>
        <charset val="134"/>
      </rPr>
      <t xml:space="preserve">    1120  </t>
    </r>
    <r>
      <rPr>
        <sz val="10"/>
        <rFont val="宋体"/>
        <charset val="134"/>
      </rPr>
      <t>元   保险费率</t>
    </r>
    <r>
      <rPr>
        <u/>
        <sz val="10"/>
        <rFont val="宋体"/>
        <charset val="134"/>
      </rPr>
      <t xml:space="preserve">  6.1  </t>
    </r>
    <r>
      <rPr>
        <sz val="10"/>
        <rFont val="宋体"/>
        <charset val="134"/>
      </rPr>
      <t>%     单位保费：</t>
    </r>
    <r>
      <rPr>
        <u/>
        <sz val="10"/>
        <rFont val="宋体"/>
        <charset val="134"/>
      </rPr>
      <t xml:space="preserve">   68.32  </t>
    </r>
    <r>
      <rPr>
        <sz val="10"/>
        <rFont val="宋体"/>
        <charset val="134"/>
      </rPr>
      <t xml:space="preserve"> 元      No.</t>
    </r>
  </si>
  <si>
    <t>孙术江</t>
  </si>
  <si>
    <t>621449********00845</t>
  </si>
  <si>
    <r>
      <rPr>
        <sz val="10.5"/>
        <rFont val="宋体"/>
        <charset val="134"/>
      </rPr>
      <t xml:space="preserve"> 投保人：</t>
    </r>
    <r>
      <rPr>
        <b/>
        <u/>
        <sz val="10"/>
        <rFont val="宋体"/>
        <charset val="134"/>
      </rPr>
      <t xml:space="preserve">      铁岭县阿吉镇胜利村</t>
    </r>
    <r>
      <rPr>
        <b/>
        <sz val="10"/>
        <rFont val="宋体"/>
        <charset val="134"/>
      </rPr>
      <t>林树成</t>
    </r>
    <r>
      <rPr>
        <b/>
        <u/>
        <sz val="10"/>
        <rFont val="宋体"/>
        <charset val="134"/>
      </rPr>
      <t xml:space="preserve">        </t>
    </r>
    <r>
      <rPr>
        <sz val="10"/>
        <rFont val="宋体"/>
        <charset val="134"/>
      </rPr>
      <t xml:space="preserve"> 单位保额：</t>
    </r>
    <r>
      <rPr>
        <u/>
        <sz val="10"/>
        <rFont val="宋体"/>
        <charset val="134"/>
      </rPr>
      <t xml:space="preserve">    1120  </t>
    </r>
    <r>
      <rPr>
        <sz val="10"/>
        <rFont val="宋体"/>
        <charset val="134"/>
      </rPr>
      <t>元   保险费率</t>
    </r>
    <r>
      <rPr>
        <u/>
        <sz val="10"/>
        <rFont val="宋体"/>
        <charset val="134"/>
      </rPr>
      <t xml:space="preserve">  6.1  </t>
    </r>
    <r>
      <rPr>
        <sz val="10"/>
        <rFont val="宋体"/>
        <charset val="134"/>
      </rPr>
      <t>%     单位保费：</t>
    </r>
    <r>
      <rPr>
        <u/>
        <sz val="10"/>
        <rFont val="宋体"/>
        <charset val="134"/>
      </rPr>
      <t xml:space="preserve">   68.32  </t>
    </r>
    <r>
      <rPr>
        <sz val="10"/>
        <rFont val="宋体"/>
        <charset val="134"/>
      </rPr>
      <t xml:space="preserve"> 元      No.</t>
    </r>
  </si>
  <si>
    <t>林树成</t>
  </si>
  <si>
    <t>502511*******7528</t>
  </si>
  <si>
    <r>
      <rPr>
        <sz val="10.5"/>
        <rFont val="宋体"/>
        <charset val="134"/>
      </rPr>
      <t xml:space="preserve"> 投保人：</t>
    </r>
    <r>
      <rPr>
        <b/>
        <u/>
        <sz val="10"/>
        <rFont val="宋体"/>
        <charset val="134"/>
      </rPr>
      <t xml:space="preserve">      铁岭县阿吉镇胜利村</t>
    </r>
    <r>
      <rPr>
        <b/>
        <sz val="10"/>
        <rFont val="宋体"/>
        <charset val="134"/>
      </rPr>
      <t>袁力</t>
    </r>
    <r>
      <rPr>
        <b/>
        <u/>
        <sz val="10"/>
        <rFont val="宋体"/>
        <charset val="134"/>
      </rPr>
      <t xml:space="preserve">           </t>
    </r>
    <r>
      <rPr>
        <sz val="10"/>
        <rFont val="宋体"/>
        <charset val="134"/>
      </rPr>
      <t xml:space="preserve"> 单位保额：</t>
    </r>
    <r>
      <rPr>
        <u/>
        <sz val="10"/>
        <rFont val="宋体"/>
        <charset val="134"/>
      </rPr>
      <t xml:space="preserve">    1120  </t>
    </r>
    <r>
      <rPr>
        <sz val="10"/>
        <rFont val="宋体"/>
        <charset val="134"/>
      </rPr>
      <t>元   保险费率</t>
    </r>
    <r>
      <rPr>
        <u/>
        <sz val="10"/>
        <rFont val="宋体"/>
        <charset val="134"/>
      </rPr>
      <t xml:space="preserve">  6.1  </t>
    </r>
    <r>
      <rPr>
        <sz val="10"/>
        <rFont val="宋体"/>
        <charset val="134"/>
      </rPr>
      <t>%     单位保费：</t>
    </r>
    <r>
      <rPr>
        <u/>
        <sz val="10"/>
        <rFont val="宋体"/>
        <charset val="134"/>
      </rPr>
      <t xml:space="preserve">   68.32  </t>
    </r>
    <r>
      <rPr>
        <sz val="10"/>
        <rFont val="宋体"/>
        <charset val="134"/>
      </rPr>
      <t xml:space="preserve"> 元      No.</t>
    </r>
  </si>
  <si>
    <t>袁力</t>
  </si>
  <si>
    <t>621449********54234</t>
  </si>
  <si>
    <r>
      <rPr>
        <sz val="10.5"/>
        <rFont val="宋体"/>
        <charset val="134"/>
      </rPr>
      <t xml:space="preserve"> 投保人：</t>
    </r>
    <r>
      <rPr>
        <b/>
        <u/>
        <sz val="10"/>
        <rFont val="宋体"/>
        <charset val="134"/>
      </rPr>
      <t xml:space="preserve">      铁岭县阿吉镇胜利村</t>
    </r>
    <r>
      <rPr>
        <b/>
        <sz val="10"/>
        <rFont val="宋体"/>
        <charset val="134"/>
      </rPr>
      <t>曲洪尧</t>
    </r>
    <r>
      <rPr>
        <b/>
        <u/>
        <sz val="10"/>
        <rFont val="宋体"/>
        <charset val="134"/>
      </rPr>
      <t xml:space="preserve">           </t>
    </r>
    <r>
      <rPr>
        <sz val="10"/>
        <rFont val="宋体"/>
        <charset val="134"/>
      </rPr>
      <t xml:space="preserve"> 单位保额：</t>
    </r>
    <r>
      <rPr>
        <u/>
        <sz val="10"/>
        <rFont val="宋体"/>
        <charset val="134"/>
      </rPr>
      <t xml:space="preserve">    1120  </t>
    </r>
    <r>
      <rPr>
        <sz val="10"/>
        <rFont val="宋体"/>
        <charset val="134"/>
      </rPr>
      <t>元   保险费率</t>
    </r>
    <r>
      <rPr>
        <u/>
        <sz val="10"/>
        <rFont val="宋体"/>
        <charset val="134"/>
      </rPr>
      <t xml:space="preserve">  6.1  </t>
    </r>
    <r>
      <rPr>
        <sz val="10"/>
        <rFont val="宋体"/>
        <charset val="134"/>
      </rPr>
      <t>%     单位保费：</t>
    </r>
    <r>
      <rPr>
        <u/>
        <sz val="10"/>
        <rFont val="宋体"/>
        <charset val="134"/>
      </rPr>
      <t xml:space="preserve">   68.32  </t>
    </r>
    <r>
      <rPr>
        <sz val="10"/>
        <rFont val="宋体"/>
        <charset val="134"/>
      </rPr>
      <t xml:space="preserve"> 元      No.</t>
    </r>
  </si>
  <si>
    <t>曲洪尧</t>
  </si>
  <si>
    <t>502511********3757</t>
  </si>
  <si>
    <r>
      <rPr>
        <sz val="10.5"/>
        <rFont val="宋体"/>
        <charset val="134"/>
      </rPr>
      <t xml:space="preserve"> 投保人：</t>
    </r>
    <r>
      <rPr>
        <b/>
        <u/>
        <sz val="10"/>
        <rFont val="宋体"/>
        <charset val="134"/>
      </rPr>
      <t xml:space="preserve">      铁岭县阿吉镇胜利村</t>
    </r>
    <r>
      <rPr>
        <b/>
        <sz val="10"/>
        <rFont val="宋体"/>
        <charset val="134"/>
      </rPr>
      <t>周振图</t>
    </r>
    <r>
      <rPr>
        <b/>
        <u/>
        <sz val="10"/>
        <rFont val="宋体"/>
        <charset val="134"/>
      </rPr>
      <t xml:space="preserve">          </t>
    </r>
    <r>
      <rPr>
        <sz val="10"/>
        <rFont val="宋体"/>
        <charset val="134"/>
      </rPr>
      <t xml:space="preserve"> 单位保额：</t>
    </r>
    <r>
      <rPr>
        <u/>
        <sz val="10"/>
        <rFont val="宋体"/>
        <charset val="134"/>
      </rPr>
      <t xml:space="preserve">    1120  </t>
    </r>
    <r>
      <rPr>
        <sz val="10"/>
        <rFont val="宋体"/>
        <charset val="134"/>
      </rPr>
      <t>元   保险费率</t>
    </r>
    <r>
      <rPr>
        <u/>
        <sz val="10"/>
        <rFont val="宋体"/>
        <charset val="134"/>
      </rPr>
      <t xml:space="preserve">  6.1  </t>
    </r>
    <r>
      <rPr>
        <sz val="10"/>
        <rFont val="宋体"/>
        <charset val="134"/>
      </rPr>
      <t>%     单位保费：</t>
    </r>
    <r>
      <rPr>
        <u/>
        <sz val="10"/>
        <rFont val="宋体"/>
        <charset val="134"/>
      </rPr>
      <t xml:space="preserve">   68.32  </t>
    </r>
    <r>
      <rPr>
        <sz val="10"/>
        <rFont val="宋体"/>
        <charset val="134"/>
      </rPr>
      <t xml:space="preserve"> 元      No.</t>
    </r>
  </si>
  <si>
    <t>周振图</t>
  </si>
  <si>
    <t>502511********8908</t>
  </si>
  <si>
    <r>
      <rPr>
        <sz val="10.5"/>
        <rFont val="宋体"/>
        <charset val="134"/>
      </rPr>
      <t xml:space="preserve"> 投保人：</t>
    </r>
    <r>
      <rPr>
        <b/>
        <u/>
        <sz val="10"/>
        <rFont val="宋体"/>
        <charset val="134"/>
      </rPr>
      <t xml:space="preserve">      铁岭县阿吉镇胜利村</t>
    </r>
    <r>
      <rPr>
        <b/>
        <sz val="10"/>
        <rFont val="宋体"/>
        <charset val="134"/>
      </rPr>
      <t>林树满</t>
    </r>
    <r>
      <rPr>
        <b/>
        <u/>
        <sz val="10"/>
        <rFont val="宋体"/>
        <charset val="134"/>
      </rPr>
      <t xml:space="preserve">         </t>
    </r>
    <r>
      <rPr>
        <sz val="10"/>
        <rFont val="宋体"/>
        <charset val="134"/>
      </rPr>
      <t xml:space="preserve"> 单位保额：</t>
    </r>
    <r>
      <rPr>
        <u/>
        <sz val="10"/>
        <rFont val="宋体"/>
        <charset val="134"/>
      </rPr>
      <t xml:space="preserve">    1120  </t>
    </r>
    <r>
      <rPr>
        <sz val="10"/>
        <rFont val="宋体"/>
        <charset val="134"/>
      </rPr>
      <t>元   保险费率</t>
    </r>
    <r>
      <rPr>
        <u/>
        <sz val="10"/>
        <rFont val="宋体"/>
        <charset val="134"/>
      </rPr>
      <t xml:space="preserve">  6.1  </t>
    </r>
    <r>
      <rPr>
        <sz val="10"/>
        <rFont val="宋体"/>
        <charset val="134"/>
      </rPr>
      <t>%     单位保费：</t>
    </r>
    <r>
      <rPr>
        <u/>
        <sz val="10"/>
        <rFont val="宋体"/>
        <charset val="134"/>
      </rPr>
      <t xml:space="preserve">   68.32  </t>
    </r>
    <r>
      <rPr>
        <sz val="10"/>
        <rFont val="宋体"/>
        <charset val="134"/>
      </rPr>
      <t xml:space="preserve"> 元      No.</t>
    </r>
  </si>
  <si>
    <t>林树满</t>
  </si>
  <si>
    <t>502511********7770</t>
  </si>
  <si>
    <r>
      <rPr>
        <sz val="10.5"/>
        <rFont val="宋体"/>
        <charset val="134"/>
      </rPr>
      <t xml:space="preserve"> 投保人：</t>
    </r>
    <r>
      <rPr>
        <b/>
        <u/>
        <sz val="10"/>
        <rFont val="宋体"/>
        <charset val="134"/>
      </rPr>
      <t xml:space="preserve">      铁岭县阿吉镇胜利村</t>
    </r>
    <r>
      <rPr>
        <b/>
        <sz val="10"/>
        <rFont val="宋体"/>
        <charset val="134"/>
      </rPr>
      <t>张波</t>
    </r>
    <r>
      <rPr>
        <b/>
        <u/>
        <sz val="10"/>
        <rFont val="宋体"/>
        <charset val="134"/>
      </rPr>
      <t xml:space="preserve">           </t>
    </r>
    <r>
      <rPr>
        <sz val="10"/>
        <rFont val="宋体"/>
        <charset val="134"/>
      </rPr>
      <t xml:space="preserve"> 单位保额：</t>
    </r>
    <r>
      <rPr>
        <u/>
        <sz val="10"/>
        <rFont val="宋体"/>
        <charset val="134"/>
      </rPr>
      <t xml:space="preserve">    1120  </t>
    </r>
    <r>
      <rPr>
        <sz val="10"/>
        <rFont val="宋体"/>
        <charset val="134"/>
      </rPr>
      <t>元   保险费率</t>
    </r>
    <r>
      <rPr>
        <u/>
        <sz val="10"/>
        <rFont val="宋体"/>
        <charset val="134"/>
      </rPr>
      <t xml:space="preserve">  6.1  </t>
    </r>
    <r>
      <rPr>
        <sz val="10"/>
        <rFont val="宋体"/>
        <charset val="134"/>
      </rPr>
      <t>%     单位保费：</t>
    </r>
    <r>
      <rPr>
        <u/>
        <sz val="10"/>
        <rFont val="宋体"/>
        <charset val="134"/>
      </rPr>
      <t xml:space="preserve">   68.32  </t>
    </r>
    <r>
      <rPr>
        <sz val="10"/>
        <rFont val="宋体"/>
        <charset val="134"/>
      </rPr>
      <t xml:space="preserve"> 元      No.</t>
    </r>
  </si>
  <si>
    <t>张波</t>
  </si>
  <si>
    <t>王圣伟</t>
  </si>
  <si>
    <t>502511********6075</t>
  </si>
  <si>
    <r>
      <rPr>
        <sz val="10.5"/>
        <rFont val="宋体"/>
        <charset val="134"/>
      </rPr>
      <t xml:space="preserve"> 投保组织者：</t>
    </r>
    <r>
      <rPr>
        <u/>
        <sz val="10.5"/>
        <rFont val="宋体"/>
        <charset val="134"/>
      </rPr>
      <t xml:space="preserve"> 铁岭县阿吉镇胜利村民委员会         </t>
    </r>
    <r>
      <rPr>
        <sz val="10.5"/>
        <rFont val="宋体"/>
        <charset val="134"/>
      </rPr>
      <t xml:space="preserve"> </t>
    </r>
    <r>
      <rPr>
        <sz val="10"/>
        <rFont val="宋体"/>
        <charset val="134"/>
      </rPr>
      <t xml:space="preserve">投保险种：  </t>
    </r>
    <r>
      <rPr>
        <b/>
        <u/>
        <sz val="10"/>
        <rFont val="宋体"/>
        <charset val="134"/>
      </rPr>
      <t xml:space="preserve">  水稻保险  </t>
    </r>
    <r>
      <rPr>
        <sz val="10"/>
        <rFont val="宋体"/>
        <charset val="134"/>
      </rPr>
      <t xml:space="preserve"> 投保作物：</t>
    </r>
    <r>
      <rPr>
        <u/>
        <sz val="10"/>
        <rFont val="宋体"/>
        <charset val="134"/>
      </rPr>
      <t xml:space="preserve">  </t>
    </r>
    <r>
      <rPr>
        <b/>
        <sz val="10"/>
        <rFont val="宋体"/>
        <charset val="134"/>
      </rPr>
      <t>水稻</t>
    </r>
    <r>
      <rPr>
        <b/>
        <u/>
        <sz val="10"/>
        <rFont val="宋体"/>
        <charset val="134"/>
      </rPr>
      <t xml:space="preserve"> </t>
    </r>
    <r>
      <rPr>
        <u/>
        <sz val="10"/>
        <rFont val="宋体"/>
        <charset val="134"/>
      </rPr>
      <t xml:space="preserve"> </t>
    </r>
    <r>
      <rPr>
        <sz val="10"/>
        <rFont val="宋体"/>
        <charset val="134"/>
      </rPr>
      <t xml:space="preserve"> 所在村名：</t>
    </r>
    <r>
      <rPr>
        <u/>
        <sz val="10"/>
        <rFont val="宋体"/>
        <charset val="134"/>
      </rPr>
      <t xml:space="preserve">  </t>
    </r>
    <r>
      <rPr>
        <sz val="10"/>
        <rFont val="宋体"/>
        <charset val="134"/>
      </rPr>
      <t>胜利村</t>
    </r>
    <r>
      <rPr>
        <u/>
        <sz val="10"/>
        <rFont val="宋体"/>
        <charset val="134"/>
      </rPr>
      <t xml:space="preserve">   </t>
    </r>
    <r>
      <rPr>
        <sz val="10"/>
        <rFont val="宋体"/>
        <charset val="134"/>
      </rPr>
      <t xml:space="preserve">。   </t>
    </r>
  </si>
  <si>
    <r>
      <rPr>
        <sz val="10.5"/>
        <rFont val="宋体"/>
        <charset val="134"/>
      </rPr>
      <t xml:space="preserve"> 投保人：</t>
    </r>
    <r>
      <rPr>
        <b/>
        <u/>
        <sz val="10"/>
        <rFont val="宋体"/>
        <charset val="134"/>
      </rPr>
      <t xml:space="preserve">  铁岭县阿吉镇胜利村王胜臣等23户        </t>
    </r>
    <r>
      <rPr>
        <sz val="10"/>
        <rFont val="宋体"/>
        <charset val="134"/>
      </rPr>
      <t xml:space="preserve"> 单位保额：</t>
    </r>
    <r>
      <rPr>
        <u/>
        <sz val="10"/>
        <rFont val="宋体"/>
        <charset val="134"/>
      </rPr>
      <t xml:space="preserve">  1290 </t>
    </r>
    <r>
      <rPr>
        <sz val="10"/>
        <rFont val="宋体"/>
        <charset val="134"/>
      </rPr>
      <t>元   保险费率</t>
    </r>
    <r>
      <rPr>
        <u/>
        <sz val="10"/>
        <rFont val="宋体"/>
        <charset val="134"/>
      </rPr>
      <t xml:space="preserve">  4.1  </t>
    </r>
    <r>
      <rPr>
        <sz val="10"/>
        <rFont val="宋体"/>
        <charset val="134"/>
      </rPr>
      <t>%     单位保费：</t>
    </r>
    <r>
      <rPr>
        <u/>
        <sz val="10"/>
        <rFont val="宋体"/>
        <charset val="134"/>
      </rPr>
      <t xml:space="preserve">   52.89 </t>
    </r>
    <r>
      <rPr>
        <sz val="10"/>
        <rFont val="宋体"/>
        <charset val="134"/>
      </rPr>
      <t xml:space="preserve"> 元      No.</t>
    </r>
  </si>
  <si>
    <t>道下</t>
  </si>
  <si>
    <t>崔德久</t>
  </si>
  <si>
    <t>621449********28028</t>
  </si>
  <si>
    <t>马淑贤</t>
  </si>
  <si>
    <t>502511********9398</t>
  </si>
  <si>
    <t>金成伟</t>
  </si>
  <si>
    <t>502511********2726</t>
  </si>
  <si>
    <t>马中信</t>
  </si>
  <si>
    <t>502511********3377</t>
  </si>
  <si>
    <t>邵成海</t>
  </si>
  <si>
    <t>502511********8903</t>
  </si>
  <si>
    <t>郇志强</t>
  </si>
  <si>
    <t>502511********8119</t>
  </si>
  <si>
    <t>张明霞</t>
  </si>
  <si>
    <t>211221********0323</t>
  </si>
  <si>
    <t>621449********54584</t>
  </si>
  <si>
    <t>合计</t>
  </si>
  <si>
    <r>
      <rPr>
        <sz val="10.5"/>
        <rFont val="宋体"/>
        <charset val="134"/>
      </rPr>
      <t xml:space="preserve"> 投保人：</t>
    </r>
    <r>
      <rPr>
        <b/>
        <u/>
        <sz val="10"/>
        <rFont val="宋体"/>
        <charset val="134"/>
      </rPr>
      <t xml:space="preserve">  铁岭县阿吉镇胜利村马元波        </t>
    </r>
    <r>
      <rPr>
        <sz val="10"/>
        <rFont val="宋体"/>
        <charset val="134"/>
      </rPr>
      <t xml:space="preserve"> 单位保额：</t>
    </r>
    <r>
      <rPr>
        <u/>
        <sz val="10"/>
        <rFont val="宋体"/>
        <charset val="134"/>
      </rPr>
      <t xml:space="preserve">  1290 </t>
    </r>
    <r>
      <rPr>
        <sz val="10"/>
        <rFont val="宋体"/>
        <charset val="134"/>
      </rPr>
      <t>元   保险费率</t>
    </r>
    <r>
      <rPr>
        <u/>
        <sz val="10"/>
        <rFont val="宋体"/>
        <charset val="134"/>
      </rPr>
      <t xml:space="preserve">  4.1  </t>
    </r>
    <r>
      <rPr>
        <sz val="10"/>
        <rFont val="宋体"/>
        <charset val="134"/>
      </rPr>
      <t>%     单位保费：</t>
    </r>
    <r>
      <rPr>
        <u/>
        <sz val="10"/>
        <rFont val="宋体"/>
        <charset val="134"/>
      </rPr>
      <t xml:space="preserve">   52.89 </t>
    </r>
    <r>
      <rPr>
        <sz val="10"/>
        <rFont val="宋体"/>
        <charset val="134"/>
      </rPr>
      <t xml:space="preserve"> 元      No.</t>
    </r>
  </si>
  <si>
    <r>
      <rPr>
        <sz val="10.5"/>
        <rFont val="宋体"/>
        <charset val="134"/>
      </rPr>
      <t xml:space="preserve"> 投保人：</t>
    </r>
    <r>
      <rPr>
        <b/>
        <u/>
        <sz val="10"/>
        <rFont val="宋体"/>
        <charset val="134"/>
      </rPr>
      <t xml:space="preserve">  铁岭县阿吉镇胜利村杨凤军      </t>
    </r>
    <r>
      <rPr>
        <sz val="10"/>
        <rFont val="宋体"/>
        <charset val="134"/>
      </rPr>
      <t xml:space="preserve"> 单位保额：</t>
    </r>
    <r>
      <rPr>
        <u/>
        <sz val="10"/>
        <rFont val="宋体"/>
        <charset val="134"/>
      </rPr>
      <t xml:space="preserve">  1290 </t>
    </r>
    <r>
      <rPr>
        <sz val="10"/>
        <rFont val="宋体"/>
        <charset val="134"/>
      </rPr>
      <t>元   保险费率</t>
    </r>
    <r>
      <rPr>
        <u/>
        <sz val="10"/>
        <rFont val="宋体"/>
        <charset val="134"/>
      </rPr>
      <t xml:space="preserve">  4.1  </t>
    </r>
    <r>
      <rPr>
        <sz val="10"/>
        <rFont val="宋体"/>
        <charset val="134"/>
      </rPr>
      <t>%     单位保费：</t>
    </r>
    <r>
      <rPr>
        <u/>
        <sz val="10"/>
        <rFont val="宋体"/>
        <charset val="134"/>
      </rPr>
      <t xml:space="preserve">   52.89 </t>
    </r>
    <r>
      <rPr>
        <sz val="10"/>
        <rFont val="宋体"/>
        <charset val="134"/>
      </rPr>
      <t xml:space="preserve"> 元      No.</t>
    </r>
  </si>
  <si>
    <r>
      <rPr>
        <sz val="10.5"/>
        <rFont val="宋体"/>
        <charset val="134"/>
      </rPr>
      <t xml:space="preserve"> 投保人：</t>
    </r>
    <r>
      <rPr>
        <b/>
        <u/>
        <sz val="10"/>
        <rFont val="宋体"/>
        <charset val="134"/>
      </rPr>
      <t xml:space="preserve">  铁岭县阿吉镇胜利村杨士军    </t>
    </r>
    <r>
      <rPr>
        <sz val="10"/>
        <rFont val="宋体"/>
        <charset val="134"/>
      </rPr>
      <t xml:space="preserve"> 单位保额：</t>
    </r>
    <r>
      <rPr>
        <u/>
        <sz val="10"/>
        <rFont val="宋体"/>
        <charset val="134"/>
      </rPr>
      <t xml:space="preserve">  1290 </t>
    </r>
    <r>
      <rPr>
        <sz val="10"/>
        <rFont val="宋体"/>
        <charset val="134"/>
      </rPr>
      <t>元   保险费率</t>
    </r>
    <r>
      <rPr>
        <u/>
        <sz val="10"/>
        <rFont val="宋体"/>
        <charset val="134"/>
      </rPr>
      <t xml:space="preserve">  4.1  </t>
    </r>
    <r>
      <rPr>
        <sz val="10"/>
        <rFont val="宋体"/>
        <charset val="134"/>
      </rPr>
      <t>%     单位保费：</t>
    </r>
    <r>
      <rPr>
        <u/>
        <sz val="10"/>
        <rFont val="宋体"/>
        <charset val="134"/>
      </rPr>
      <t xml:space="preserve">   52.89 </t>
    </r>
    <r>
      <rPr>
        <sz val="10"/>
        <rFont val="宋体"/>
        <charset val="134"/>
      </rPr>
      <t xml:space="preserve"> 元      No.</t>
    </r>
  </si>
  <si>
    <t>502500********3473</t>
  </si>
  <si>
    <r>
      <rPr>
        <sz val="10.5"/>
        <rFont val="宋体"/>
        <charset val="134"/>
      </rPr>
      <t xml:space="preserve"> 投保人：</t>
    </r>
    <r>
      <rPr>
        <b/>
        <u/>
        <sz val="10"/>
        <rFont val="宋体"/>
        <charset val="134"/>
      </rPr>
      <t xml:space="preserve">  铁岭县阿吉镇胜利村刘树军       </t>
    </r>
    <r>
      <rPr>
        <sz val="10"/>
        <rFont val="宋体"/>
        <charset val="134"/>
      </rPr>
      <t xml:space="preserve"> 单位保额：</t>
    </r>
    <r>
      <rPr>
        <u/>
        <sz val="10"/>
        <rFont val="宋体"/>
        <charset val="134"/>
      </rPr>
      <t xml:space="preserve">  1290 </t>
    </r>
    <r>
      <rPr>
        <sz val="10"/>
        <rFont val="宋体"/>
        <charset val="134"/>
      </rPr>
      <t>元   保险费率</t>
    </r>
    <r>
      <rPr>
        <u/>
        <sz val="10"/>
        <rFont val="宋体"/>
        <charset val="134"/>
      </rPr>
      <t xml:space="preserve">  4.1  </t>
    </r>
    <r>
      <rPr>
        <sz val="10"/>
        <rFont val="宋体"/>
        <charset val="134"/>
      </rPr>
      <t>%     单位保费：</t>
    </r>
    <r>
      <rPr>
        <u/>
        <sz val="10"/>
        <rFont val="宋体"/>
        <charset val="134"/>
      </rPr>
      <t xml:space="preserve">   52.89 </t>
    </r>
    <r>
      <rPr>
        <sz val="10"/>
        <rFont val="宋体"/>
        <charset val="134"/>
      </rPr>
      <t xml:space="preserve"> 元      No.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</si>
</sst>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\(0.00\)"/>
    <numFmt numFmtId="177" formatCode="0.00_ "/>
    <numFmt numFmtId="178" formatCode="0.000_ "/>
  </numFmts>
  <fonts count="49">
    <font>
      <sz val="11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theme="1"/>
      <name val="宋体"/>
      <charset val="134"/>
    </font>
    <font>
      <b/>
      <sz val="9"/>
      <color theme="1"/>
      <name val="宋体"/>
      <charset val="134"/>
      <scheme val="minor"/>
    </font>
    <font>
      <sz val="10.5"/>
      <name val="宋体"/>
      <charset val="134"/>
    </font>
    <font>
      <b/>
      <sz val="10"/>
      <name val="宋体"/>
      <charset val="134"/>
    </font>
    <font>
      <sz val="9"/>
      <name val="宋体"/>
      <charset val="134"/>
    </font>
    <font>
      <sz val="8"/>
      <name val="宋体"/>
      <charset val="134"/>
    </font>
    <font>
      <sz val="8"/>
      <name val="宋体"/>
      <charset val="134"/>
      <scheme val="major"/>
    </font>
    <font>
      <sz val="8"/>
      <name val="宋体"/>
      <charset val="134"/>
      <scheme val="minor"/>
    </font>
    <font>
      <sz val="8"/>
      <name val="Arial"/>
      <charset val="0"/>
    </font>
    <font>
      <b/>
      <sz val="8"/>
      <name val="宋体"/>
      <charset val="134"/>
    </font>
    <font>
      <b/>
      <sz val="8"/>
      <color theme="1"/>
      <name val="宋体"/>
      <charset val="134"/>
    </font>
    <font>
      <sz val="8"/>
      <color theme="1"/>
      <name val="宋体"/>
      <charset val="134"/>
    </font>
    <font>
      <sz val="10"/>
      <name val="宋体"/>
      <charset val="134"/>
      <scheme val="major"/>
    </font>
    <font>
      <sz val="9"/>
      <color rgb="FFFF0000"/>
      <name val="宋体"/>
      <charset val="134"/>
    </font>
    <font>
      <sz val="8"/>
      <name val="宋体"/>
      <charset val="0"/>
    </font>
    <font>
      <sz val="8"/>
      <color rgb="FFFF0000"/>
      <name val="宋体"/>
      <charset val="134"/>
    </font>
    <font>
      <sz val="8"/>
      <color indexed="8"/>
      <name val="宋体"/>
      <charset val="134"/>
      <scheme val="minor"/>
    </font>
    <font>
      <sz val="8"/>
      <color theme="1"/>
      <name val="宋体"/>
      <charset val="134"/>
      <scheme val="maj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8"/>
      <name val="宋体"/>
      <charset val="134"/>
    </font>
    <font>
      <sz val="10"/>
      <name val="Arial"/>
      <charset val="134"/>
    </font>
    <font>
      <b/>
      <sz val="15"/>
      <name val="黑体"/>
      <charset val="134"/>
    </font>
    <font>
      <sz val="14"/>
      <name val="黑体"/>
      <charset val="134"/>
    </font>
    <font>
      <b/>
      <sz val="14"/>
      <name val="黑体"/>
      <charset val="134"/>
    </font>
    <font>
      <sz val="12"/>
      <name val="黑体"/>
      <charset val="134"/>
    </font>
    <font>
      <b/>
      <u/>
      <sz val="10"/>
      <name val="宋体"/>
      <charset val="134"/>
    </font>
    <font>
      <u/>
      <sz val="10.5"/>
      <name val="宋体"/>
      <charset val="134"/>
    </font>
    <font>
      <sz val="10"/>
      <name val="宋体"/>
      <charset val="134"/>
    </font>
    <font>
      <u/>
      <sz val="10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 style="thin">
        <color theme="0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2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4" borderId="17" applyNumberFormat="0" applyFont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18" applyNumberFormat="0" applyFill="0" applyAlignment="0" applyProtection="0">
      <alignment vertical="center"/>
    </xf>
    <xf numFmtId="0" fontId="26" fillId="0" borderId="18" applyNumberFormat="0" applyFill="0" applyAlignment="0" applyProtection="0">
      <alignment vertical="center"/>
    </xf>
    <xf numFmtId="0" fontId="27" fillId="0" borderId="19" applyNumberFormat="0" applyFill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5" borderId="20" applyNumberFormat="0" applyAlignment="0" applyProtection="0">
      <alignment vertical="center"/>
    </xf>
    <xf numFmtId="0" fontId="29" fillId="6" borderId="21" applyNumberFormat="0" applyAlignment="0" applyProtection="0">
      <alignment vertical="center"/>
    </xf>
    <xf numFmtId="0" fontId="30" fillId="6" borderId="20" applyNumberFormat="0" applyAlignment="0" applyProtection="0">
      <alignment vertical="center"/>
    </xf>
    <xf numFmtId="0" fontId="31" fillId="7" borderId="22" applyNumberFormat="0" applyAlignment="0" applyProtection="0">
      <alignment vertical="center"/>
    </xf>
    <xf numFmtId="0" fontId="32" fillId="0" borderId="23" applyNumberFormat="0" applyFill="0" applyAlignment="0" applyProtection="0">
      <alignment vertical="center"/>
    </xf>
    <xf numFmtId="0" fontId="33" fillId="0" borderId="24" applyNumberFormat="0" applyFill="0" applyAlignment="0" applyProtection="0">
      <alignment vertical="center"/>
    </xf>
    <xf numFmtId="0" fontId="34" fillId="8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6" fillId="10" borderId="0" applyNumberFormat="0" applyBorder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38" fillId="12" borderId="0" applyNumberFormat="0" applyBorder="0" applyAlignment="0" applyProtection="0">
      <alignment vertical="center"/>
    </xf>
    <xf numFmtId="0" fontId="38" fillId="13" borderId="0" applyNumberFormat="0" applyBorder="0" applyAlignment="0" applyProtection="0">
      <alignment vertical="center"/>
    </xf>
    <xf numFmtId="0" fontId="37" fillId="14" borderId="0" applyNumberFormat="0" applyBorder="0" applyAlignment="0" applyProtection="0">
      <alignment vertical="center"/>
    </xf>
    <xf numFmtId="0" fontId="37" fillId="15" borderId="0" applyNumberFormat="0" applyBorder="0" applyAlignment="0" applyProtection="0">
      <alignment vertical="center"/>
    </xf>
    <xf numFmtId="0" fontId="38" fillId="16" borderId="0" applyNumberFormat="0" applyBorder="0" applyAlignment="0" applyProtection="0">
      <alignment vertical="center"/>
    </xf>
    <xf numFmtId="0" fontId="38" fillId="17" borderId="0" applyNumberFormat="0" applyBorder="0" applyAlignment="0" applyProtection="0">
      <alignment vertical="center"/>
    </xf>
    <xf numFmtId="0" fontId="37" fillId="18" borderId="0" applyNumberFormat="0" applyBorder="0" applyAlignment="0" applyProtection="0">
      <alignment vertical="center"/>
    </xf>
    <xf numFmtId="0" fontId="37" fillId="19" borderId="0" applyNumberFormat="0" applyBorder="0" applyAlignment="0" applyProtection="0">
      <alignment vertical="center"/>
    </xf>
    <xf numFmtId="0" fontId="38" fillId="20" borderId="0" applyNumberFormat="0" applyBorder="0" applyAlignment="0" applyProtection="0">
      <alignment vertical="center"/>
    </xf>
    <xf numFmtId="0" fontId="38" fillId="21" borderId="0" applyNumberFormat="0" applyBorder="0" applyAlignment="0" applyProtection="0">
      <alignment vertical="center"/>
    </xf>
    <xf numFmtId="0" fontId="37" fillId="22" borderId="0" applyNumberFormat="0" applyBorder="0" applyAlignment="0" applyProtection="0">
      <alignment vertical="center"/>
    </xf>
    <xf numFmtId="0" fontId="37" fillId="23" borderId="0" applyNumberFormat="0" applyBorder="0" applyAlignment="0" applyProtection="0">
      <alignment vertical="center"/>
    </xf>
    <xf numFmtId="0" fontId="38" fillId="24" borderId="0" applyNumberFormat="0" applyBorder="0" applyAlignment="0" applyProtection="0">
      <alignment vertical="center"/>
    </xf>
    <xf numFmtId="0" fontId="38" fillId="25" borderId="0" applyNumberFormat="0" applyBorder="0" applyAlignment="0" applyProtection="0">
      <alignment vertical="center"/>
    </xf>
    <xf numFmtId="0" fontId="37" fillId="26" borderId="0" applyNumberFormat="0" applyBorder="0" applyAlignment="0" applyProtection="0">
      <alignment vertical="center"/>
    </xf>
    <xf numFmtId="0" fontId="37" fillId="27" borderId="0" applyNumberFormat="0" applyBorder="0" applyAlignment="0" applyProtection="0">
      <alignment vertical="center"/>
    </xf>
    <xf numFmtId="0" fontId="38" fillId="28" borderId="0" applyNumberFormat="0" applyBorder="0" applyAlignment="0" applyProtection="0">
      <alignment vertical="center"/>
    </xf>
    <xf numFmtId="0" fontId="38" fillId="29" borderId="0" applyNumberFormat="0" applyBorder="0" applyAlignment="0" applyProtection="0">
      <alignment vertical="center"/>
    </xf>
    <xf numFmtId="0" fontId="37" fillId="30" borderId="0" applyNumberFormat="0" applyBorder="0" applyAlignment="0" applyProtection="0">
      <alignment vertical="center"/>
    </xf>
    <xf numFmtId="0" fontId="37" fillId="31" borderId="0" applyNumberFormat="0" applyBorder="0" applyAlignment="0" applyProtection="0">
      <alignment vertical="center"/>
    </xf>
    <xf numFmtId="0" fontId="38" fillId="32" borderId="0" applyNumberFormat="0" applyBorder="0" applyAlignment="0" applyProtection="0">
      <alignment vertical="center"/>
    </xf>
    <xf numFmtId="0" fontId="38" fillId="33" borderId="0" applyNumberFormat="0" applyBorder="0" applyAlignment="0" applyProtection="0">
      <alignment vertical="center"/>
    </xf>
    <xf numFmtId="0" fontId="37" fillId="34" borderId="0" applyNumberFormat="0" applyBorder="0" applyAlignment="0" applyProtection="0">
      <alignment vertical="center"/>
    </xf>
    <xf numFmtId="0" fontId="39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0" fillId="0" borderId="0"/>
    <xf numFmtId="0" fontId="0" fillId="0" borderId="0">
      <alignment vertical="center"/>
    </xf>
    <xf numFmtId="0" fontId="0" fillId="0" borderId="0">
      <alignment vertical="center"/>
    </xf>
    <xf numFmtId="0" fontId="40" fillId="0" borderId="0" applyProtection="0"/>
    <xf numFmtId="0" fontId="40" fillId="0" borderId="0" applyProtection="0"/>
    <xf numFmtId="0" fontId="40" fillId="0" borderId="0"/>
    <xf numFmtId="0" fontId="40" fillId="0" borderId="0"/>
    <xf numFmtId="0" fontId="0" fillId="0" borderId="0">
      <alignment vertical="center"/>
    </xf>
    <xf numFmtId="0" fontId="0" fillId="0" borderId="0">
      <alignment vertical="center"/>
    </xf>
  </cellStyleXfs>
  <cellXfs count="124">
    <xf numFmtId="0" fontId="0" fillId="0" borderId="0" xfId="0"/>
    <xf numFmtId="0" fontId="0" fillId="0" borderId="0" xfId="0" applyAlignment="1">
      <alignment vertical="center"/>
    </xf>
    <xf numFmtId="0" fontId="0" fillId="2" borderId="0" xfId="0" applyFill="1" applyAlignment="1">
      <alignment vertical="center"/>
    </xf>
    <xf numFmtId="0" fontId="1" fillId="0" borderId="0" xfId="0" applyFont="1" applyFill="1"/>
    <xf numFmtId="0" fontId="2" fillId="0" borderId="0" xfId="0" applyFont="1" applyFill="1" applyAlignment="1">
      <alignment vertical="center"/>
    </xf>
    <xf numFmtId="0" fontId="3" fillId="0" borderId="0" xfId="0" applyFont="1" applyFill="1" applyAlignment="1">
      <alignment vertical="center"/>
    </xf>
    <xf numFmtId="0" fontId="1" fillId="0" borderId="0" xfId="0" applyFont="1" applyFill="1" applyBorder="1"/>
    <xf numFmtId="0" fontId="0" fillId="0" borderId="0" xfId="0" applyFill="1" applyAlignment="1">
      <alignment horizontal="center"/>
    </xf>
    <xf numFmtId="0" fontId="0" fillId="0" borderId="0" xfId="0" applyFill="1" applyAlignment="1">
      <alignment horizontal="center" vertical="center"/>
    </xf>
    <xf numFmtId="0" fontId="0" fillId="0" borderId="0" xfId="0" applyFill="1"/>
    <xf numFmtId="176" fontId="0" fillId="2" borderId="0" xfId="0" applyNumberFormat="1" applyFont="1" applyFill="1"/>
    <xf numFmtId="177" fontId="0" fillId="0" borderId="0" xfId="0" applyNumberFormat="1" applyFill="1"/>
    <xf numFmtId="9" fontId="0" fillId="0" borderId="0" xfId="0" applyNumberFormat="1" applyFill="1"/>
    <xf numFmtId="0" fontId="4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176" fontId="4" fillId="0" borderId="1" xfId="0" applyNumberFormat="1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176" fontId="4" fillId="0" borderId="3" xfId="0" applyNumberFormat="1" applyFont="1" applyFill="1" applyBorder="1" applyAlignment="1">
      <alignment horizontal="center" vertical="center"/>
    </xf>
    <xf numFmtId="0" fontId="5" fillId="0" borderId="4" xfId="0" applyFont="1" applyBorder="1" applyAlignment="1">
      <alignment horizontal="left" vertical="center"/>
    </xf>
    <xf numFmtId="0" fontId="5" fillId="0" borderId="5" xfId="0" applyFont="1" applyFill="1" applyBorder="1" applyAlignment="1">
      <alignment horizontal="left" vertical="center"/>
    </xf>
    <xf numFmtId="0" fontId="5" fillId="0" borderId="5" xfId="0" applyFont="1" applyBorder="1" applyAlignment="1">
      <alignment horizontal="left" vertical="center"/>
    </xf>
    <xf numFmtId="176" fontId="5" fillId="0" borderId="5" xfId="0" applyNumberFormat="1" applyFont="1" applyFill="1" applyBorder="1" applyAlignment="1">
      <alignment horizontal="left" vertical="center"/>
    </xf>
    <xf numFmtId="0" fontId="4" fillId="2" borderId="6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left" vertical="center"/>
    </xf>
    <xf numFmtId="0" fontId="4" fillId="2" borderId="0" xfId="0" applyFont="1" applyFill="1" applyBorder="1" applyAlignment="1">
      <alignment horizontal="left" vertical="center"/>
    </xf>
    <xf numFmtId="176" fontId="4" fillId="0" borderId="0" xfId="0" applyNumberFormat="1" applyFont="1" applyFill="1" applyBorder="1" applyAlignment="1">
      <alignment horizontal="left" vertical="center"/>
    </xf>
    <xf numFmtId="0" fontId="6" fillId="0" borderId="7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176" fontId="2" fillId="2" borderId="7" xfId="0" applyNumberFormat="1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9" fillId="0" borderId="8" xfId="58" applyFont="1" applyFill="1" applyBorder="1" applyAlignment="1">
      <alignment horizontal="center" vertical="center"/>
    </xf>
    <xf numFmtId="0" fontId="8" fillId="0" borderId="7" xfId="0" applyFont="1" applyFill="1" applyBorder="1" applyAlignment="1">
      <alignment horizontal="center" vertical="center"/>
    </xf>
    <xf numFmtId="49" fontId="10" fillId="0" borderId="7" xfId="0" applyNumberFormat="1" applyFont="1" applyFill="1" applyBorder="1" applyAlignment="1">
      <alignment horizontal="center" vertical="center" wrapText="1"/>
    </xf>
    <xf numFmtId="49" fontId="7" fillId="0" borderId="7" xfId="58" applyNumberFormat="1" applyFont="1" applyFill="1" applyBorder="1" applyAlignment="1" applyProtection="1">
      <alignment horizontal="center" vertical="center"/>
      <protection locked="0"/>
    </xf>
    <xf numFmtId="177" fontId="9" fillId="0" borderId="8" xfId="58" applyNumberFormat="1" applyFont="1" applyFill="1" applyBorder="1" applyAlignment="1">
      <alignment horizontal="center" vertical="center" wrapText="1"/>
    </xf>
    <xf numFmtId="0" fontId="11" fillId="0" borderId="9" xfId="0" applyFont="1" applyFill="1" applyBorder="1" applyAlignment="1">
      <alignment horizontal="center" vertical="center" wrapText="1"/>
    </xf>
    <xf numFmtId="0" fontId="11" fillId="0" borderId="10" xfId="0" applyFont="1" applyFill="1" applyBorder="1" applyAlignment="1">
      <alignment horizontal="center" vertical="center" wrapText="1"/>
    </xf>
    <xf numFmtId="0" fontId="11" fillId="0" borderId="7" xfId="0" applyFont="1" applyFill="1" applyBorder="1" applyAlignment="1">
      <alignment horizontal="center" vertical="center" wrapText="1"/>
    </xf>
    <xf numFmtId="2" fontId="11" fillId="0" borderId="7" xfId="0" applyNumberFormat="1" applyFont="1" applyFill="1" applyBorder="1" applyAlignment="1">
      <alignment horizontal="center" vertical="center" wrapText="1"/>
    </xf>
    <xf numFmtId="176" fontId="12" fillId="2" borderId="7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left"/>
    </xf>
    <xf numFmtId="0" fontId="6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/>
    </xf>
    <xf numFmtId="176" fontId="2" fillId="2" borderId="0" xfId="0" applyNumberFormat="1" applyFont="1" applyFill="1" applyBorder="1" applyAlignment="1">
      <alignment horizontal="left"/>
    </xf>
    <xf numFmtId="9" fontId="4" fillId="0" borderId="1" xfId="0" applyNumberFormat="1" applyFont="1" applyFill="1" applyBorder="1" applyAlignment="1">
      <alignment horizontal="center" vertical="center"/>
    </xf>
    <xf numFmtId="178" fontId="4" fillId="0" borderId="1" xfId="0" applyNumberFormat="1" applyFont="1" applyBorder="1" applyAlignment="1">
      <alignment horizontal="center" vertical="center"/>
    </xf>
    <xf numFmtId="9" fontId="4" fillId="0" borderId="1" xfId="0" applyNumberFormat="1" applyFont="1" applyBorder="1" applyAlignment="1">
      <alignment horizontal="center" vertical="center"/>
    </xf>
    <xf numFmtId="9" fontId="4" fillId="0" borderId="3" xfId="0" applyNumberFormat="1" applyFont="1" applyFill="1" applyBorder="1" applyAlignment="1">
      <alignment horizontal="center" vertical="center"/>
    </xf>
    <xf numFmtId="178" fontId="4" fillId="0" borderId="3" xfId="0" applyNumberFormat="1" applyFont="1" applyBorder="1" applyAlignment="1">
      <alignment horizontal="center" vertical="center"/>
    </xf>
    <xf numFmtId="9" fontId="4" fillId="0" borderId="3" xfId="0" applyNumberFormat="1" applyFont="1" applyBorder="1" applyAlignment="1">
      <alignment horizontal="center" vertical="center"/>
    </xf>
    <xf numFmtId="9" fontId="5" fillId="0" borderId="5" xfId="0" applyNumberFormat="1" applyFont="1" applyFill="1" applyBorder="1" applyAlignment="1">
      <alignment horizontal="left" vertical="center"/>
    </xf>
    <xf numFmtId="178" fontId="5" fillId="0" borderId="5" xfId="0" applyNumberFormat="1" applyFont="1" applyBorder="1" applyAlignment="1">
      <alignment horizontal="left" vertical="center"/>
    </xf>
    <xf numFmtId="9" fontId="5" fillId="0" borderId="5" xfId="0" applyNumberFormat="1" applyFont="1" applyBorder="1" applyAlignment="1">
      <alignment horizontal="left" vertical="center"/>
    </xf>
    <xf numFmtId="9" fontId="4" fillId="0" borderId="0" xfId="0" applyNumberFormat="1" applyFont="1" applyFill="1" applyBorder="1" applyAlignment="1">
      <alignment horizontal="left" vertical="center"/>
    </xf>
    <xf numFmtId="178" fontId="4" fillId="2" borderId="0" xfId="0" applyNumberFormat="1" applyFont="1" applyFill="1" applyBorder="1" applyAlignment="1">
      <alignment horizontal="left" vertical="center"/>
    </xf>
    <xf numFmtId="9" fontId="4" fillId="2" borderId="0" xfId="0" applyNumberFormat="1" applyFont="1" applyFill="1" applyBorder="1" applyAlignment="1">
      <alignment horizontal="left" vertical="center"/>
    </xf>
    <xf numFmtId="177" fontId="6" fillId="0" borderId="7" xfId="0" applyNumberFormat="1" applyFont="1" applyFill="1" applyBorder="1" applyAlignment="1">
      <alignment horizontal="center" vertical="center" wrapText="1"/>
    </xf>
    <xf numFmtId="9" fontId="7" fillId="0" borderId="7" xfId="0" applyNumberFormat="1" applyFont="1" applyFill="1" applyBorder="1" applyAlignment="1">
      <alignment horizontal="center" vertical="center" wrapText="1"/>
    </xf>
    <xf numFmtId="178" fontId="7" fillId="0" borderId="7" xfId="0" applyNumberFormat="1" applyFont="1" applyFill="1" applyBorder="1" applyAlignment="1">
      <alignment horizontal="center" vertical="center" wrapText="1"/>
    </xf>
    <xf numFmtId="2" fontId="8" fillId="0" borderId="7" xfId="0" applyNumberFormat="1" applyFont="1" applyFill="1" applyBorder="1" applyAlignment="1">
      <alignment horizontal="center" vertical="center" wrapText="1"/>
    </xf>
    <xf numFmtId="177" fontId="8" fillId="0" borderId="7" xfId="0" applyNumberFormat="1" applyFont="1" applyFill="1" applyBorder="1" applyAlignment="1">
      <alignment horizontal="center" vertical="center" wrapText="1"/>
    </xf>
    <xf numFmtId="9" fontId="8" fillId="0" borderId="7" xfId="0" applyNumberFormat="1" applyFont="1" applyFill="1" applyBorder="1" applyAlignment="1">
      <alignment horizontal="center" vertical="center" wrapText="1"/>
    </xf>
    <xf numFmtId="177" fontId="7" fillId="0" borderId="7" xfId="0" applyNumberFormat="1" applyFont="1" applyFill="1" applyBorder="1" applyAlignment="1">
      <alignment horizontal="center" vertical="center"/>
    </xf>
    <xf numFmtId="49" fontId="9" fillId="0" borderId="11" xfId="58" applyNumberFormat="1" applyFont="1" applyFill="1" applyBorder="1" applyAlignment="1">
      <alignment horizontal="center"/>
    </xf>
    <xf numFmtId="177" fontId="11" fillId="0" borderId="7" xfId="0" applyNumberFormat="1" applyFont="1" applyFill="1" applyBorder="1" applyAlignment="1">
      <alignment horizontal="center" vertical="center" wrapText="1"/>
    </xf>
    <xf numFmtId="177" fontId="6" fillId="0" borderId="0" xfId="0" applyNumberFormat="1" applyFont="1" applyFill="1" applyBorder="1" applyAlignment="1">
      <alignment horizontal="left"/>
    </xf>
    <xf numFmtId="177" fontId="4" fillId="0" borderId="1" xfId="0" applyNumberFormat="1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177" fontId="4" fillId="0" borderId="3" xfId="0" applyNumberFormat="1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177" fontId="5" fillId="0" borderId="5" xfId="0" applyNumberFormat="1" applyFont="1" applyBorder="1" applyAlignment="1">
      <alignment horizontal="left" vertical="center"/>
    </xf>
    <xf numFmtId="0" fontId="5" fillId="0" borderId="14" xfId="0" applyFont="1" applyBorder="1" applyAlignment="1">
      <alignment horizontal="left" vertical="center"/>
    </xf>
    <xf numFmtId="177" fontId="4" fillId="2" borderId="0" xfId="0" applyNumberFormat="1" applyFont="1" applyFill="1" applyBorder="1" applyAlignment="1">
      <alignment horizontal="left" vertical="center"/>
    </xf>
    <xf numFmtId="0" fontId="6" fillId="0" borderId="7" xfId="0" applyFont="1" applyFill="1" applyBorder="1" applyAlignment="1">
      <alignment horizontal="center" vertical="center"/>
    </xf>
    <xf numFmtId="0" fontId="13" fillId="0" borderId="7" xfId="0" applyFont="1" applyFill="1" applyBorder="1" applyAlignment="1">
      <alignment vertical="center"/>
    </xf>
    <xf numFmtId="0" fontId="6" fillId="0" borderId="0" xfId="0" applyFont="1" applyFill="1" applyAlignment="1">
      <alignment vertical="center"/>
    </xf>
    <xf numFmtId="0" fontId="8" fillId="0" borderId="7" xfId="0" applyFont="1" applyBorder="1" applyAlignment="1">
      <alignment horizontal="center" vertical="center"/>
    </xf>
    <xf numFmtId="49" fontId="10" fillId="0" borderId="7" xfId="0" applyNumberFormat="1" applyFont="1" applyBorder="1" applyAlignment="1">
      <alignment horizontal="center" vertical="center" wrapText="1"/>
    </xf>
    <xf numFmtId="177" fontId="9" fillId="3" borderId="8" xfId="58" applyNumberFormat="1" applyFont="1" applyFill="1" applyBorder="1" applyAlignment="1">
      <alignment horizontal="center" vertical="center" wrapText="1"/>
    </xf>
    <xf numFmtId="49" fontId="9" fillId="0" borderId="8" xfId="58" applyNumberFormat="1" applyFont="1" applyFill="1" applyBorder="1" applyAlignment="1">
      <alignment horizontal="center" vertical="center"/>
    </xf>
    <xf numFmtId="177" fontId="7" fillId="0" borderId="7" xfId="0" applyNumberFormat="1" applyFont="1" applyBorder="1" applyAlignment="1">
      <alignment horizontal="center" vertical="center"/>
    </xf>
    <xf numFmtId="0" fontId="7" fillId="0" borderId="15" xfId="0" applyFont="1" applyFill="1" applyBorder="1" applyAlignment="1">
      <alignment horizontal="center" vertical="center" wrapText="1"/>
    </xf>
    <xf numFmtId="0" fontId="7" fillId="0" borderId="16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vertical="center"/>
    </xf>
    <xf numFmtId="0" fontId="0" fillId="0" borderId="0" xfId="0" applyFill="1" applyAlignment="1">
      <alignment vertical="center"/>
    </xf>
    <xf numFmtId="176" fontId="0" fillId="0" borderId="0" xfId="0" applyNumberFormat="1" applyFont="1" applyFill="1"/>
    <xf numFmtId="0" fontId="4" fillId="0" borderId="2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left" vertical="center"/>
    </xf>
    <xf numFmtId="0" fontId="4" fillId="0" borderId="6" xfId="0" applyFont="1" applyFill="1" applyBorder="1" applyAlignment="1">
      <alignment horizontal="left" vertical="center"/>
    </xf>
    <xf numFmtId="176" fontId="13" fillId="0" borderId="7" xfId="0" applyNumberFormat="1" applyFont="1" applyFill="1" applyBorder="1" applyAlignment="1">
      <alignment horizontal="center" vertical="center" wrapText="1"/>
    </xf>
    <xf numFmtId="49" fontId="6" fillId="0" borderId="7" xfId="58" applyNumberFormat="1" applyFont="1" applyFill="1" applyBorder="1" applyAlignment="1" applyProtection="1">
      <alignment horizontal="center" vertical="center"/>
      <protection locked="0"/>
    </xf>
    <xf numFmtId="176" fontId="12" fillId="0" borderId="7" xfId="0" applyNumberFormat="1" applyFont="1" applyFill="1" applyBorder="1" applyAlignment="1">
      <alignment horizontal="center" vertical="center" wrapText="1"/>
    </xf>
    <xf numFmtId="176" fontId="2" fillId="0" borderId="0" xfId="0" applyNumberFormat="1" applyFont="1" applyFill="1" applyBorder="1" applyAlignment="1">
      <alignment horizontal="left"/>
    </xf>
    <xf numFmtId="178" fontId="4" fillId="0" borderId="1" xfId="0" applyNumberFormat="1" applyFont="1" applyFill="1" applyBorder="1" applyAlignment="1">
      <alignment horizontal="center" vertical="center"/>
    </xf>
    <xf numFmtId="178" fontId="4" fillId="0" borderId="3" xfId="0" applyNumberFormat="1" applyFont="1" applyFill="1" applyBorder="1" applyAlignment="1">
      <alignment horizontal="center" vertical="center"/>
    </xf>
    <xf numFmtId="178" fontId="5" fillId="0" borderId="5" xfId="0" applyNumberFormat="1" applyFont="1" applyFill="1" applyBorder="1" applyAlignment="1">
      <alignment horizontal="left" vertical="center"/>
    </xf>
    <xf numFmtId="178" fontId="4" fillId="0" borderId="0" xfId="0" applyNumberFormat="1" applyFont="1" applyFill="1" applyBorder="1" applyAlignment="1">
      <alignment horizontal="left" vertical="center"/>
    </xf>
    <xf numFmtId="177" fontId="7" fillId="0" borderId="7" xfId="0" applyNumberFormat="1" applyFont="1" applyFill="1" applyBorder="1" applyAlignment="1">
      <alignment horizontal="center" vertical="center" wrapText="1"/>
    </xf>
    <xf numFmtId="2" fontId="7" fillId="0" borderId="7" xfId="0" applyNumberFormat="1" applyFont="1" applyFill="1" applyBorder="1" applyAlignment="1">
      <alignment horizontal="center" vertical="center" wrapText="1"/>
    </xf>
    <xf numFmtId="177" fontId="14" fillId="0" borderId="0" xfId="0" applyNumberFormat="1" applyFont="1" applyFill="1" applyBorder="1" applyAlignment="1">
      <alignment horizontal="center" vertical="center" wrapText="1"/>
    </xf>
    <xf numFmtId="177" fontId="0" fillId="0" borderId="0" xfId="0" applyNumberFormat="1" applyFill="1" applyBorder="1"/>
    <xf numFmtId="177" fontId="4" fillId="0" borderId="1" xfId="0" applyNumberFormat="1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177" fontId="4" fillId="0" borderId="3" xfId="0" applyNumberFormat="1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177" fontId="5" fillId="0" borderId="5" xfId="0" applyNumberFormat="1" applyFont="1" applyFill="1" applyBorder="1" applyAlignment="1">
      <alignment horizontal="left" vertical="center"/>
    </xf>
    <xf numFmtId="0" fontId="5" fillId="0" borderId="14" xfId="0" applyFont="1" applyFill="1" applyBorder="1" applyAlignment="1">
      <alignment horizontal="left" vertical="center"/>
    </xf>
    <xf numFmtId="177" fontId="4" fillId="0" borderId="0" xfId="0" applyNumberFormat="1" applyFont="1" applyFill="1" applyBorder="1" applyAlignment="1">
      <alignment horizontal="left" vertical="center"/>
    </xf>
    <xf numFmtId="0" fontId="7" fillId="0" borderId="7" xfId="0" applyFont="1" applyFill="1" applyBorder="1" applyAlignment="1">
      <alignment horizontal="center" vertical="center"/>
    </xf>
    <xf numFmtId="0" fontId="15" fillId="0" borderId="0" xfId="0" applyFont="1" applyFill="1" applyAlignment="1">
      <alignment vertical="center"/>
    </xf>
    <xf numFmtId="49" fontId="16" fillId="0" borderId="7" xfId="0" applyNumberFormat="1" applyFont="1" applyFill="1" applyBorder="1" applyAlignment="1">
      <alignment horizontal="center" vertical="center" wrapText="1"/>
    </xf>
    <xf numFmtId="2" fontId="17" fillId="0" borderId="7" xfId="0" applyNumberFormat="1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/>
    </xf>
    <xf numFmtId="0" fontId="9" fillId="0" borderId="8" xfId="58" applyFont="1" applyFill="1" applyBorder="1" applyAlignment="1">
      <alignment horizontal="center" vertical="center" wrapText="1"/>
    </xf>
    <xf numFmtId="177" fontId="9" fillId="0" borderId="7" xfId="58" applyNumberFormat="1" applyFont="1" applyFill="1" applyBorder="1" applyAlignment="1">
      <alignment horizontal="center" vertical="center"/>
    </xf>
    <xf numFmtId="177" fontId="9" fillId="0" borderId="7" xfId="58" applyNumberFormat="1" applyFont="1" applyFill="1" applyBorder="1" applyAlignment="1">
      <alignment horizontal="center" vertical="top"/>
    </xf>
    <xf numFmtId="0" fontId="18" fillId="0" borderId="7" xfId="49" applyFont="1" applyFill="1" applyBorder="1" applyAlignment="1">
      <alignment horizontal="center" vertical="center"/>
    </xf>
    <xf numFmtId="49" fontId="9" fillId="0" borderId="8" xfId="58" applyNumberFormat="1" applyFont="1" applyFill="1" applyBorder="1" applyAlignment="1">
      <alignment horizontal="center"/>
    </xf>
    <xf numFmtId="0" fontId="19" fillId="0" borderId="7" xfId="54" applyFont="1" applyFill="1" applyBorder="1" applyAlignment="1">
      <alignment horizontal="center" vertical="center"/>
    </xf>
    <xf numFmtId="0" fontId="19" fillId="0" borderId="7" xfId="60" applyFont="1" applyFill="1" applyBorder="1" applyAlignment="1">
      <alignment horizontal="center" vertical="center"/>
    </xf>
    <xf numFmtId="0" fontId="19" fillId="0" borderId="7" xfId="61" applyFont="1" applyFill="1" applyBorder="1" applyAlignment="1">
      <alignment horizontal="center" vertical="center"/>
    </xf>
    <xf numFmtId="0" fontId="19" fillId="0" borderId="7" xfId="51" applyFont="1" applyFill="1" applyBorder="1" applyAlignment="1">
      <alignment horizontal="center" vertical="center"/>
    </xf>
    <xf numFmtId="0" fontId="7" fillId="0" borderId="7" xfId="0" applyFont="1" applyFill="1" applyBorder="1" applyAlignment="1" quotePrefix="1">
      <alignment horizontal="center" vertical="center"/>
    </xf>
    <xf numFmtId="49" fontId="10" fillId="0" borderId="7" xfId="0" applyNumberFormat="1" applyFont="1" applyFill="1" applyBorder="1" applyAlignment="1" quotePrefix="1">
      <alignment horizontal="center" vertical="center" wrapText="1"/>
    </xf>
  </cellXfs>
  <cellStyles count="6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_Sheet1 2" xfId="49"/>
    <cellStyle name="常规 6" xfId="50"/>
    <cellStyle name="常规 8" xfId="51"/>
    <cellStyle name="常规 9" xfId="52"/>
    <cellStyle name="常规 2 2" xfId="53"/>
    <cellStyle name="常规 10" xfId="54"/>
    <cellStyle name="常规 2" xfId="55"/>
    <cellStyle name="常规 23" xfId="56"/>
    <cellStyle name="常规 29" xfId="57"/>
    <cellStyle name="常规 3" xfId="58"/>
    <cellStyle name="常规 4" xfId="59"/>
    <cellStyle name="常规 5" xfId="60"/>
    <cellStyle name="常规 7" xfId="61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0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9" Type="http://schemas.openxmlformats.org/officeDocument/2006/relationships/styles" Target="styles.xml"/><Relationship Id="rId18" Type="http://schemas.openxmlformats.org/officeDocument/2006/relationships/theme" Target="theme/theme1.xml"/><Relationship Id="rId17" Type="http://schemas.openxmlformats.org/officeDocument/2006/relationships/worksheet" Target="worksheets/sheet17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142875</xdr:colOff>
      <xdr:row>0</xdr:row>
      <xdr:rowOff>57150</xdr:rowOff>
    </xdr:from>
    <xdr:to>
      <xdr:col>5</xdr:col>
      <xdr:colOff>178435</xdr:colOff>
      <xdr:row>1</xdr:row>
      <xdr:rowOff>172085</xdr:rowOff>
    </xdr:to>
    <xdr:pic>
      <xdr:nvPicPr>
        <xdr:cNvPr id="2" name="图片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42875" y="57150"/>
          <a:ext cx="3498215" cy="410210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142875</xdr:colOff>
      <xdr:row>0</xdr:row>
      <xdr:rowOff>57150</xdr:rowOff>
    </xdr:from>
    <xdr:to>
      <xdr:col>5</xdr:col>
      <xdr:colOff>178435</xdr:colOff>
      <xdr:row>1</xdr:row>
      <xdr:rowOff>172085</xdr:rowOff>
    </xdr:to>
    <xdr:pic>
      <xdr:nvPicPr>
        <xdr:cNvPr id="2" name="图片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42875" y="57150"/>
          <a:ext cx="3498215" cy="410210"/>
        </a:xfrm>
        <a:prstGeom prst="rect">
          <a:avLst/>
        </a:prstGeom>
      </xdr:spPr>
    </xdr:pic>
    <xdr:clientData/>
  </xdr:twoCellAnchor>
</xdr:wsDr>
</file>

<file path=xl/drawings/drawing1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142875</xdr:colOff>
      <xdr:row>0</xdr:row>
      <xdr:rowOff>57150</xdr:rowOff>
    </xdr:from>
    <xdr:to>
      <xdr:col>5</xdr:col>
      <xdr:colOff>178435</xdr:colOff>
      <xdr:row>1</xdr:row>
      <xdr:rowOff>172085</xdr:rowOff>
    </xdr:to>
    <xdr:pic>
      <xdr:nvPicPr>
        <xdr:cNvPr id="2" name="图片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42875" y="57150"/>
          <a:ext cx="3498215" cy="410210"/>
        </a:xfrm>
        <a:prstGeom prst="rect">
          <a:avLst/>
        </a:prstGeom>
      </xdr:spPr>
    </xdr:pic>
    <xdr:clientData/>
  </xdr:twoCellAnchor>
</xdr:wsDr>
</file>

<file path=xl/drawings/drawing12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142875</xdr:colOff>
      <xdr:row>0</xdr:row>
      <xdr:rowOff>57150</xdr:rowOff>
    </xdr:from>
    <xdr:to>
      <xdr:col>5</xdr:col>
      <xdr:colOff>178435</xdr:colOff>
      <xdr:row>1</xdr:row>
      <xdr:rowOff>172085</xdr:rowOff>
    </xdr:to>
    <xdr:pic>
      <xdr:nvPicPr>
        <xdr:cNvPr id="2" name="图片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42875" y="57150"/>
          <a:ext cx="3498215" cy="410210"/>
        </a:xfrm>
        <a:prstGeom prst="rect">
          <a:avLst/>
        </a:prstGeom>
      </xdr:spPr>
    </xdr:pic>
    <xdr:clientData/>
  </xdr:twoCellAnchor>
</xdr:wsDr>
</file>

<file path=xl/drawings/drawing13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142875</xdr:colOff>
      <xdr:row>0</xdr:row>
      <xdr:rowOff>57150</xdr:rowOff>
    </xdr:from>
    <xdr:to>
      <xdr:col>4</xdr:col>
      <xdr:colOff>726440</xdr:colOff>
      <xdr:row>1</xdr:row>
      <xdr:rowOff>172085</xdr:rowOff>
    </xdr:to>
    <xdr:pic>
      <xdr:nvPicPr>
        <xdr:cNvPr id="2" name="图片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42875" y="57150"/>
          <a:ext cx="3498215" cy="410210"/>
        </a:xfrm>
        <a:prstGeom prst="rect">
          <a:avLst/>
        </a:prstGeom>
      </xdr:spPr>
    </xdr:pic>
    <xdr:clientData/>
  </xdr:twoCellAnchor>
</xdr:wsDr>
</file>

<file path=xl/drawings/drawing14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142875</xdr:colOff>
      <xdr:row>0</xdr:row>
      <xdr:rowOff>57150</xdr:rowOff>
    </xdr:from>
    <xdr:to>
      <xdr:col>4</xdr:col>
      <xdr:colOff>726440</xdr:colOff>
      <xdr:row>1</xdr:row>
      <xdr:rowOff>172085</xdr:rowOff>
    </xdr:to>
    <xdr:pic>
      <xdr:nvPicPr>
        <xdr:cNvPr id="2" name="图片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42875" y="57150"/>
          <a:ext cx="3498215" cy="410210"/>
        </a:xfrm>
        <a:prstGeom prst="rect">
          <a:avLst/>
        </a:prstGeom>
      </xdr:spPr>
    </xdr:pic>
    <xdr:clientData/>
  </xdr:twoCellAnchor>
</xdr:wsDr>
</file>

<file path=xl/drawings/drawing15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142875</xdr:colOff>
      <xdr:row>0</xdr:row>
      <xdr:rowOff>57150</xdr:rowOff>
    </xdr:from>
    <xdr:to>
      <xdr:col>4</xdr:col>
      <xdr:colOff>726440</xdr:colOff>
      <xdr:row>1</xdr:row>
      <xdr:rowOff>172085</xdr:rowOff>
    </xdr:to>
    <xdr:pic>
      <xdr:nvPicPr>
        <xdr:cNvPr id="2" name="图片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42875" y="57150"/>
          <a:ext cx="3498215" cy="410210"/>
        </a:xfrm>
        <a:prstGeom prst="rect">
          <a:avLst/>
        </a:prstGeom>
      </xdr:spPr>
    </xdr:pic>
    <xdr:clientData/>
  </xdr:twoCellAnchor>
</xdr:wsDr>
</file>

<file path=xl/drawings/drawing16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142875</xdr:colOff>
      <xdr:row>0</xdr:row>
      <xdr:rowOff>57150</xdr:rowOff>
    </xdr:from>
    <xdr:to>
      <xdr:col>4</xdr:col>
      <xdr:colOff>726440</xdr:colOff>
      <xdr:row>1</xdr:row>
      <xdr:rowOff>172085</xdr:rowOff>
    </xdr:to>
    <xdr:pic>
      <xdr:nvPicPr>
        <xdr:cNvPr id="2" name="图片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42875" y="57150"/>
          <a:ext cx="3498215" cy="410210"/>
        </a:xfrm>
        <a:prstGeom prst="rect">
          <a:avLst/>
        </a:prstGeom>
      </xdr:spPr>
    </xdr:pic>
    <xdr:clientData/>
  </xdr:twoCellAnchor>
</xdr:wsDr>
</file>

<file path=xl/drawings/drawing17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142875</xdr:colOff>
      <xdr:row>0</xdr:row>
      <xdr:rowOff>57150</xdr:rowOff>
    </xdr:from>
    <xdr:to>
      <xdr:col>4</xdr:col>
      <xdr:colOff>726440</xdr:colOff>
      <xdr:row>1</xdr:row>
      <xdr:rowOff>172085</xdr:rowOff>
    </xdr:to>
    <xdr:pic>
      <xdr:nvPicPr>
        <xdr:cNvPr id="2" name="图片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42875" y="57150"/>
          <a:ext cx="3498215" cy="41021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142875</xdr:colOff>
      <xdr:row>0</xdr:row>
      <xdr:rowOff>57150</xdr:rowOff>
    </xdr:from>
    <xdr:to>
      <xdr:col>5</xdr:col>
      <xdr:colOff>178435</xdr:colOff>
      <xdr:row>1</xdr:row>
      <xdr:rowOff>172085</xdr:rowOff>
    </xdr:to>
    <xdr:pic>
      <xdr:nvPicPr>
        <xdr:cNvPr id="2" name="图片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42875" y="57150"/>
          <a:ext cx="3498215" cy="41021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142875</xdr:colOff>
      <xdr:row>0</xdr:row>
      <xdr:rowOff>57150</xdr:rowOff>
    </xdr:from>
    <xdr:to>
      <xdr:col>5</xdr:col>
      <xdr:colOff>178435</xdr:colOff>
      <xdr:row>1</xdr:row>
      <xdr:rowOff>172085</xdr:rowOff>
    </xdr:to>
    <xdr:pic>
      <xdr:nvPicPr>
        <xdr:cNvPr id="2" name="图片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42875" y="57150"/>
          <a:ext cx="3498215" cy="41021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142875</xdr:colOff>
      <xdr:row>0</xdr:row>
      <xdr:rowOff>57150</xdr:rowOff>
    </xdr:from>
    <xdr:to>
      <xdr:col>5</xdr:col>
      <xdr:colOff>178435</xdr:colOff>
      <xdr:row>1</xdr:row>
      <xdr:rowOff>172085</xdr:rowOff>
    </xdr:to>
    <xdr:pic>
      <xdr:nvPicPr>
        <xdr:cNvPr id="2" name="图片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42875" y="57150"/>
          <a:ext cx="3498215" cy="41021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142875</xdr:colOff>
      <xdr:row>0</xdr:row>
      <xdr:rowOff>57150</xdr:rowOff>
    </xdr:from>
    <xdr:to>
      <xdr:col>5</xdr:col>
      <xdr:colOff>178435</xdr:colOff>
      <xdr:row>1</xdr:row>
      <xdr:rowOff>172085</xdr:rowOff>
    </xdr:to>
    <xdr:pic>
      <xdr:nvPicPr>
        <xdr:cNvPr id="2" name="图片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42875" y="57150"/>
          <a:ext cx="3498215" cy="410210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142875</xdr:colOff>
      <xdr:row>0</xdr:row>
      <xdr:rowOff>57150</xdr:rowOff>
    </xdr:from>
    <xdr:to>
      <xdr:col>5</xdr:col>
      <xdr:colOff>178435</xdr:colOff>
      <xdr:row>1</xdr:row>
      <xdr:rowOff>172085</xdr:rowOff>
    </xdr:to>
    <xdr:pic>
      <xdr:nvPicPr>
        <xdr:cNvPr id="2" name="图片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42875" y="57150"/>
          <a:ext cx="3498215" cy="410210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142875</xdr:colOff>
      <xdr:row>0</xdr:row>
      <xdr:rowOff>57150</xdr:rowOff>
    </xdr:from>
    <xdr:to>
      <xdr:col>5</xdr:col>
      <xdr:colOff>178435</xdr:colOff>
      <xdr:row>1</xdr:row>
      <xdr:rowOff>172085</xdr:rowOff>
    </xdr:to>
    <xdr:pic>
      <xdr:nvPicPr>
        <xdr:cNvPr id="2" name="图片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42875" y="57150"/>
          <a:ext cx="3498215" cy="410210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142875</xdr:colOff>
      <xdr:row>0</xdr:row>
      <xdr:rowOff>57150</xdr:rowOff>
    </xdr:from>
    <xdr:to>
      <xdr:col>5</xdr:col>
      <xdr:colOff>178435</xdr:colOff>
      <xdr:row>1</xdr:row>
      <xdr:rowOff>172085</xdr:rowOff>
    </xdr:to>
    <xdr:pic>
      <xdr:nvPicPr>
        <xdr:cNvPr id="2" name="图片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42875" y="57150"/>
          <a:ext cx="3498215" cy="410210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142875</xdr:colOff>
      <xdr:row>0</xdr:row>
      <xdr:rowOff>57150</xdr:rowOff>
    </xdr:from>
    <xdr:to>
      <xdr:col>5</xdr:col>
      <xdr:colOff>178435</xdr:colOff>
      <xdr:row>1</xdr:row>
      <xdr:rowOff>172085</xdr:rowOff>
    </xdr:to>
    <xdr:pic>
      <xdr:nvPicPr>
        <xdr:cNvPr id="2" name="图片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42875" y="57150"/>
          <a:ext cx="3498215" cy="41021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7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169"/>
  <sheetViews>
    <sheetView topLeftCell="A146" workbookViewId="0">
      <selection activeCell="E169" sqref="E169"/>
    </sheetView>
  </sheetViews>
  <sheetFormatPr defaultColWidth="9" defaultRowHeight="13.5"/>
  <cols>
    <col min="1" max="1" width="4.56666666666667" style="7" customWidth="1"/>
    <col min="2" max="2" width="8" style="8" customWidth="1"/>
    <col min="3" max="3" width="6.75" style="7" customWidth="1"/>
    <col min="4" max="4" width="15.625" style="7" customWidth="1"/>
    <col min="5" max="5" width="10.5" style="9" customWidth="1"/>
    <col min="6" max="6" width="7" style="9" customWidth="1"/>
    <col min="7" max="7" width="7.5" style="87" customWidth="1"/>
    <col min="8" max="8" width="8.25" style="87" customWidth="1"/>
    <col min="9" max="9" width="8.875" style="9" customWidth="1"/>
    <col min="10" max="10" width="8.875" style="11" customWidth="1"/>
    <col min="11" max="11" width="5.875" style="12" customWidth="1"/>
    <col min="12" max="12" width="8.375" style="11" customWidth="1"/>
    <col min="13" max="13" width="9" style="11" customWidth="1"/>
    <col min="14" max="14" width="16.75" style="9" customWidth="1"/>
    <col min="15" max="15" width="10.375" style="9" customWidth="1"/>
    <col min="16" max="16" width="8.625" style="9" customWidth="1"/>
    <col min="17" max="17" width="7.625" style="9" customWidth="1"/>
    <col min="18" max="16384" width="9" style="9"/>
  </cols>
  <sheetData>
    <row r="1" s="86" customFormat="1" ht="23.25" customHeight="1" spans="1:21">
      <c r="A1" s="14"/>
      <c r="B1" s="14"/>
      <c r="C1" s="14"/>
      <c r="D1" s="14"/>
      <c r="E1" s="14"/>
      <c r="F1" s="14"/>
      <c r="G1" s="15"/>
      <c r="H1" s="15"/>
      <c r="I1" s="14"/>
      <c r="J1" s="14"/>
      <c r="K1" s="46"/>
      <c r="L1" s="14"/>
      <c r="M1" s="14"/>
      <c r="N1" s="95"/>
      <c r="O1" s="46"/>
      <c r="P1" s="95"/>
      <c r="Q1" s="95"/>
      <c r="R1" s="103"/>
      <c r="S1" s="14"/>
      <c r="T1" s="14"/>
      <c r="U1" s="104"/>
    </row>
    <row r="2" s="86" customFormat="1" ht="22.5" customHeight="1" spans="1:21">
      <c r="A2" s="88" t="s">
        <v>0</v>
      </c>
      <c r="B2" s="17"/>
      <c r="C2" s="17"/>
      <c r="D2" s="17"/>
      <c r="E2" s="17"/>
      <c r="F2" s="17"/>
      <c r="G2" s="19"/>
      <c r="H2" s="19"/>
      <c r="I2" s="17"/>
      <c r="J2" s="17"/>
      <c r="K2" s="49"/>
      <c r="L2" s="17"/>
      <c r="M2" s="17"/>
      <c r="N2" s="96"/>
      <c r="O2" s="49"/>
      <c r="P2" s="96"/>
      <c r="Q2" s="96"/>
      <c r="R2" s="105"/>
      <c r="S2" s="17"/>
      <c r="T2" s="17"/>
      <c r="U2" s="106"/>
    </row>
    <row r="3" s="86" customFormat="1" ht="24.75" customHeight="1" spans="1:21">
      <c r="A3" s="89" t="s">
        <v>1</v>
      </c>
      <c r="B3" s="21"/>
      <c r="C3" s="21"/>
      <c r="D3" s="21"/>
      <c r="E3" s="21"/>
      <c r="F3" s="21"/>
      <c r="G3" s="23"/>
      <c r="H3" s="23"/>
      <c r="I3" s="21"/>
      <c r="J3" s="21"/>
      <c r="K3" s="52"/>
      <c r="L3" s="21"/>
      <c r="M3" s="21"/>
      <c r="N3" s="97"/>
      <c r="O3" s="52"/>
      <c r="P3" s="97"/>
      <c r="Q3" s="97"/>
      <c r="R3" s="107"/>
      <c r="S3" s="21"/>
      <c r="T3" s="21"/>
      <c r="U3" s="108"/>
    </row>
    <row r="4" s="86" customFormat="1" ht="24.75" customHeight="1" spans="1:21">
      <c r="A4" s="90" t="s">
        <v>2</v>
      </c>
      <c r="B4" s="25"/>
      <c r="C4" s="25"/>
      <c r="D4" s="25"/>
      <c r="E4" s="25"/>
      <c r="F4" s="25"/>
      <c r="G4" s="27"/>
      <c r="H4" s="27"/>
      <c r="I4" s="25"/>
      <c r="J4" s="25"/>
      <c r="K4" s="55"/>
      <c r="L4" s="25"/>
      <c r="M4" s="25"/>
      <c r="N4" s="98"/>
      <c r="O4" s="55"/>
      <c r="P4" s="98"/>
      <c r="Q4" s="98"/>
      <c r="R4" s="109"/>
      <c r="S4" s="25"/>
      <c r="T4" s="25"/>
      <c r="U4" s="25"/>
    </row>
    <row r="5" s="86" customFormat="1" ht="25.5" customHeight="1" spans="1:21">
      <c r="A5" s="90" t="s">
        <v>3</v>
      </c>
      <c r="B5" s="25"/>
      <c r="C5" s="25"/>
      <c r="D5" s="25"/>
      <c r="E5" s="25"/>
      <c r="F5" s="25"/>
      <c r="G5" s="27"/>
      <c r="H5" s="27"/>
      <c r="I5" s="25"/>
      <c r="J5" s="25"/>
      <c r="K5" s="55"/>
      <c r="L5" s="25"/>
      <c r="M5" s="25"/>
      <c r="N5" s="98"/>
      <c r="O5" s="55"/>
      <c r="P5" s="98"/>
      <c r="Q5" s="98"/>
      <c r="R5" s="109"/>
      <c r="S5" s="25"/>
      <c r="T5" s="25"/>
      <c r="U5" s="25"/>
    </row>
    <row r="6" s="3" customFormat="1" ht="24.75" customHeight="1" spans="1:17">
      <c r="A6" s="29" t="s">
        <v>4</v>
      </c>
      <c r="B6" s="29" t="s">
        <v>5</v>
      </c>
      <c r="C6" s="29" t="s">
        <v>6</v>
      </c>
      <c r="D6" s="29" t="s">
        <v>7</v>
      </c>
      <c r="E6" s="29" t="s">
        <v>8</v>
      </c>
      <c r="F6" s="29" t="s">
        <v>9</v>
      </c>
      <c r="G6" s="91" t="s">
        <v>10</v>
      </c>
      <c r="H6" s="91" t="s">
        <v>11</v>
      </c>
      <c r="I6" s="29" t="s">
        <v>12</v>
      </c>
      <c r="J6" s="99" t="s">
        <v>13</v>
      </c>
      <c r="K6" s="59" t="s">
        <v>14</v>
      </c>
      <c r="L6" s="60" t="s">
        <v>15</v>
      </c>
      <c r="M6" s="99" t="s">
        <v>16</v>
      </c>
      <c r="N6" s="29" t="s">
        <v>17</v>
      </c>
      <c r="O6" s="29" t="s">
        <v>18</v>
      </c>
      <c r="P6" s="29" t="s">
        <v>19</v>
      </c>
      <c r="Q6" s="110" t="s">
        <v>20</v>
      </c>
    </row>
    <row r="7" s="4" customFormat="1" ht="18.6" customHeight="1" spans="1:17">
      <c r="A7" s="31">
        <f>ROW()-6</f>
        <v>1</v>
      </c>
      <c r="B7" s="112" t="s">
        <v>21</v>
      </c>
      <c r="C7" s="33" t="s">
        <v>22</v>
      </c>
      <c r="D7" s="34" t="s">
        <v>23</v>
      </c>
      <c r="E7" s="35" t="s">
        <v>24</v>
      </c>
      <c r="F7" s="33" t="s">
        <v>25</v>
      </c>
      <c r="G7" s="36">
        <v>14</v>
      </c>
      <c r="H7" s="36">
        <v>14</v>
      </c>
      <c r="I7" s="61">
        <f t="shared" ref="I7:I16" si="0">G7*1120</f>
        <v>15680</v>
      </c>
      <c r="J7" s="62">
        <f t="shared" ref="J7:J16" si="1">G7*68.32</f>
        <v>956.48</v>
      </c>
      <c r="K7" s="63">
        <v>0.8</v>
      </c>
      <c r="L7" s="62">
        <f t="shared" ref="L7:L16" si="2">J7*K7</f>
        <v>765.184</v>
      </c>
      <c r="M7" s="64">
        <f t="shared" ref="M7:M16" si="3">G7*13.664</f>
        <v>191.296</v>
      </c>
      <c r="N7" s="34" t="s">
        <v>26</v>
      </c>
      <c r="O7" s="65" t="s">
        <v>27</v>
      </c>
      <c r="P7" s="29"/>
      <c r="Q7" s="76"/>
    </row>
    <row r="8" s="4" customFormat="1" ht="18.6" customHeight="1" spans="1:17">
      <c r="A8" s="31">
        <f t="shared" ref="A8:A17" si="4">ROW()-6</f>
        <v>2</v>
      </c>
      <c r="B8" s="112" t="s">
        <v>28</v>
      </c>
      <c r="C8" s="33" t="s">
        <v>22</v>
      </c>
      <c r="D8" s="34" t="s">
        <v>29</v>
      </c>
      <c r="E8" s="35" t="s">
        <v>24</v>
      </c>
      <c r="F8" s="33" t="s">
        <v>25</v>
      </c>
      <c r="G8" s="36">
        <v>28</v>
      </c>
      <c r="H8" s="36">
        <v>28</v>
      </c>
      <c r="I8" s="61">
        <f t="shared" si="0"/>
        <v>31360</v>
      </c>
      <c r="J8" s="62">
        <f t="shared" si="1"/>
        <v>1912.96</v>
      </c>
      <c r="K8" s="63">
        <v>0.8</v>
      </c>
      <c r="L8" s="62">
        <f t="shared" si="2"/>
        <v>1530.368</v>
      </c>
      <c r="M8" s="64">
        <f t="shared" si="3"/>
        <v>382.592</v>
      </c>
      <c r="N8" s="34" t="s">
        <v>30</v>
      </c>
      <c r="O8" s="65" t="s">
        <v>27</v>
      </c>
      <c r="P8" s="29"/>
      <c r="Q8" s="76"/>
    </row>
    <row r="9" s="4" customFormat="1" ht="18.6" customHeight="1" spans="1:17">
      <c r="A9" s="31">
        <f t="shared" si="4"/>
        <v>3</v>
      </c>
      <c r="B9" s="112" t="s">
        <v>31</v>
      </c>
      <c r="C9" s="33" t="s">
        <v>22</v>
      </c>
      <c r="D9" s="34" t="s">
        <v>32</v>
      </c>
      <c r="E9" s="35" t="s">
        <v>24</v>
      </c>
      <c r="F9" s="33" t="s">
        <v>25</v>
      </c>
      <c r="G9" s="36">
        <v>11</v>
      </c>
      <c r="H9" s="36">
        <v>11</v>
      </c>
      <c r="I9" s="61">
        <f t="shared" si="0"/>
        <v>12320</v>
      </c>
      <c r="J9" s="62">
        <f t="shared" si="1"/>
        <v>751.52</v>
      </c>
      <c r="K9" s="63">
        <v>0.8</v>
      </c>
      <c r="L9" s="62">
        <f t="shared" si="2"/>
        <v>601.216</v>
      </c>
      <c r="M9" s="64">
        <f t="shared" si="3"/>
        <v>150.304</v>
      </c>
      <c r="N9" s="34" t="s">
        <v>33</v>
      </c>
      <c r="O9" s="65" t="s">
        <v>27</v>
      </c>
      <c r="P9" s="29"/>
      <c r="Q9" s="76"/>
    </row>
    <row r="10" s="77" customFormat="1" ht="18.6" customHeight="1" spans="1:17">
      <c r="A10" s="31">
        <f t="shared" si="4"/>
        <v>4</v>
      </c>
      <c r="B10" s="112" t="s">
        <v>34</v>
      </c>
      <c r="C10" s="33" t="s">
        <v>22</v>
      </c>
      <c r="D10" s="34" t="s">
        <v>35</v>
      </c>
      <c r="E10" s="35" t="s">
        <v>24</v>
      </c>
      <c r="F10" s="33" t="s">
        <v>25</v>
      </c>
      <c r="G10" s="36">
        <v>14</v>
      </c>
      <c r="H10" s="36">
        <v>14</v>
      </c>
      <c r="I10" s="61">
        <f t="shared" si="0"/>
        <v>15680</v>
      </c>
      <c r="J10" s="62">
        <f t="shared" si="1"/>
        <v>956.48</v>
      </c>
      <c r="K10" s="63">
        <v>0.8</v>
      </c>
      <c r="L10" s="62">
        <f t="shared" si="2"/>
        <v>765.184</v>
      </c>
      <c r="M10" s="64">
        <f t="shared" si="3"/>
        <v>191.296</v>
      </c>
      <c r="N10" s="34" t="s">
        <v>36</v>
      </c>
      <c r="O10" s="65" t="s">
        <v>27</v>
      </c>
      <c r="P10" s="29"/>
      <c r="Q10" s="85"/>
    </row>
    <row r="11" s="4" customFormat="1" ht="18.6" customHeight="1" spans="1:17">
      <c r="A11" s="31">
        <f t="shared" si="4"/>
        <v>5</v>
      </c>
      <c r="B11" s="112" t="s">
        <v>37</v>
      </c>
      <c r="C11" s="33" t="s">
        <v>22</v>
      </c>
      <c r="D11" s="34" t="s">
        <v>38</v>
      </c>
      <c r="E11" s="35" t="s">
        <v>24</v>
      </c>
      <c r="F11" s="33" t="s">
        <v>25</v>
      </c>
      <c r="G11" s="36">
        <v>15</v>
      </c>
      <c r="H11" s="36">
        <v>15</v>
      </c>
      <c r="I11" s="61">
        <f t="shared" si="0"/>
        <v>16800</v>
      </c>
      <c r="J11" s="62">
        <f t="shared" si="1"/>
        <v>1024.8</v>
      </c>
      <c r="K11" s="63">
        <v>0.8</v>
      </c>
      <c r="L11" s="62">
        <f t="shared" si="2"/>
        <v>819.84</v>
      </c>
      <c r="M11" s="64">
        <f t="shared" si="3"/>
        <v>204.96</v>
      </c>
      <c r="N11" s="34" t="s">
        <v>39</v>
      </c>
      <c r="O11" s="65" t="s">
        <v>27</v>
      </c>
      <c r="P11" s="29"/>
      <c r="Q11" s="76"/>
    </row>
    <row r="12" s="4" customFormat="1" ht="18.6" customHeight="1" spans="1:17">
      <c r="A12" s="31">
        <f t="shared" si="4"/>
        <v>6</v>
      </c>
      <c r="B12" s="112" t="s">
        <v>40</v>
      </c>
      <c r="C12" s="33" t="s">
        <v>22</v>
      </c>
      <c r="D12" s="34" t="s">
        <v>41</v>
      </c>
      <c r="E12" s="35" t="s">
        <v>24</v>
      </c>
      <c r="F12" s="33" t="s">
        <v>25</v>
      </c>
      <c r="G12" s="36">
        <v>9</v>
      </c>
      <c r="H12" s="36">
        <v>9</v>
      </c>
      <c r="I12" s="61">
        <f t="shared" si="0"/>
        <v>10080</v>
      </c>
      <c r="J12" s="62">
        <f t="shared" si="1"/>
        <v>614.88</v>
      </c>
      <c r="K12" s="63">
        <v>0.8</v>
      </c>
      <c r="L12" s="62">
        <f t="shared" si="2"/>
        <v>491.904</v>
      </c>
      <c r="M12" s="64">
        <f t="shared" si="3"/>
        <v>122.976</v>
      </c>
      <c r="N12" s="34" t="s">
        <v>42</v>
      </c>
      <c r="O12" s="65" t="s">
        <v>27</v>
      </c>
      <c r="P12" s="29"/>
      <c r="Q12" s="76"/>
    </row>
    <row r="13" s="4" customFormat="1" ht="18.6" customHeight="1" spans="1:17">
      <c r="A13" s="31">
        <f t="shared" si="4"/>
        <v>7</v>
      </c>
      <c r="B13" s="112" t="s">
        <v>43</v>
      </c>
      <c r="C13" s="33" t="s">
        <v>22</v>
      </c>
      <c r="D13" s="34" t="s">
        <v>32</v>
      </c>
      <c r="E13" s="35" t="s">
        <v>24</v>
      </c>
      <c r="F13" s="33" t="s">
        <v>25</v>
      </c>
      <c r="G13" s="36">
        <v>50</v>
      </c>
      <c r="H13" s="36">
        <v>50</v>
      </c>
      <c r="I13" s="61">
        <f t="shared" si="0"/>
        <v>56000</v>
      </c>
      <c r="J13" s="62">
        <f t="shared" si="1"/>
        <v>3416</v>
      </c>
      <c r="K13" s="63">
        <v>0.8</v>
      </c>
      <c r="L13" s="62">
        <f t="shared" si="2"/>
        <v>2732.8</v>
      </c>
      <c r="M13" s="64">
        <f t="shared" si="3"/>
        <v>683.2</v>
      </c>
      <c r="N13" s="34" t="s">
        <v>44</v>
      </c>
      <c r="O13" s="65" t="s">
        <v>27</v>
      </c>
      <c r="P13" s="83"/>
      <c r="Q13" s="76"/>
    </row>
    <row r="14" s="4" customFormat="1" ht="18.6" customHeight="1" spans="1:17">
      <c r="A14" s="31">
        <f t="shared" si="4"/>
        <v>8</v>
      </c>
      <c r="B14" s="112" t="s">
        <v>45</v>
      </c>
      <c r="C14" s="33" t="s">
        <v>22</v>
      </c>
      <c r="D14" s="34" t="s">
        <v>32</v>
      </c>
      <c r="E14" s="35" t="s">
        <v>24</v>
      </c>
      <c r="F14" s="33" t="s">
        <v>25</v>
      </c>
      <c r="G14" s="36">
        <v>90</v>
      </c>
      <c r="H14" s="36">
        <v>90</v>
      </c>
      <c r="I14" s="61">
        <f t="shared" si="0"/>
        <v>100800</v>
      </c>
      <c r="J14" s="62">
        <f t="shared" si="1"/>
        <v>6148.8</v>
      </c>
      <c r="K14" s="63">
        <v>0.8</v>
      </c>
      <c r="L14" s="62">
        <f t="shared" si="2"/>
        <v>4919.04</v>
      </c>
      <c r="M14" s="64">
        <f t="shared" si="3"/>
        <v>1229.76</v>
      </c>
      <c r="N14" s="34" t="s">
        <v>46</v>
      </c>
      <c r="O14" s="65" t="s">
        <v>27</v>
      </c>
      <c r="P14" s="29"/>
      <c r="Q14" s="76"/>
    </row>
    <row r="15" s="4" customFormat="1" ht="18.6" customHeight="1" spans="1:17">
      <c r="A15" s="31">
        <f t="shared" si="4"/>
        <v>9</v>
      </c>
      <c r="B15" s="112" t="s">
        <v>47</v>
      </c>
      <c r="C15" s="33" t="s">
        <v>22</v>
      </c>
      <c r="D15" s="34" t="s">
        <v>48</v>
      </c>
      <c r="E15" s="35" t="s">
        <v>24</v>
      </c>
      <c r="F15" s="33" t="s">
        <v>25</v>
      </c>
      <c r="G15" s="36">
        <v>15</v>
      </c>
      <c r="H15" s="36">
        <v>15</v>
      </c>
      <c r="I15" s="61">
        <f t="shared" si="0"/>
        <v>16800</v>
      </c>
      <c r="J15" s="62">
        <f t="shared" si="1"/>
        <v>1024.8</v>
      </c>
      <c r="K15" s="63">
        <v>0.8</v>
      </c>
      <c r="L15" s="62">
        <f t="shared" si="2"/>
        <v>819.84</v>
      </c>
      <c r="M15" s="64">
        <f t="shared" si="3"/>
        <v>204.96</v>
      </c>
      <c r="N15" s="34" t="s">
        <v>49</v>
      </c>
      <c r="O15" s="65" t="s">
        <v>27</v>
      </c>
      <c r="P15" s="29"/>
      <c r="Q15" s="76"/>
    </row>
    <row r="16" s="4" customFormat="1" ht="18.6" customHeight="1" spans="1:17">
      <c r="A16" s="31">
        <f t="shared" si="4"/>
        <v>10</v>
      </c>
      <c r="B16" s="112" t="s">
        <v>50</v>
      </c>
      <c r="C16" s="33" t="s">
        <v>22</v>
      </c>
      <c r="D16" s="34" t="s">
        <v>51</v>
      </c>
      <c r="E16" s="35" t="s">
        <v>24</v>
      </c>
      <c r="F16" s="33" t="s">
        <v>25</v>
      </c>
      <c r="G16" s="36">
        <v>11</v>
      </c>
      <c r="H16" s="36">
        <v>11</v>
      </c>
      <c r="I16" s="61">
        <f t="shared" si="0"/>
        <v>12320</v>
      </c>
      <c r="J16" s="62">
        <f t="shared" si="1"/>
        <v>751.52</v>
      </c>
      <c r="K16" s="63">
        <v>0.8</v>
      </c>
      <c r="L16" s="62">
        <f t="shared" si="2"/>
        <v>601.216</v>
      </c>
      <c r="M16" s="64">
        <f t="shared" si="3"/>
        <v>150.304</v>
      </c>
      <c r="N16" s="34" t="s">
        <v>52</v>
      </c>
      <c r="O16" s="65" t="s">
        <v>27</v>
      </c>
      <c r="P16" s="29"/>
      <c r="Q16" s="76"/>
    </row>
    <row r="17" s="4" customFormat="1" ht="18.6" customHeight="1" spans="1:17">
      <c r="A17" s="31">
        <f t="shared" ref="A17:A26" si="5">ROW()-6</f>
        <v>11</v>
      </c>
      <c r="B17" s="112" t="s">
        <v>53</v>
      </c>
      <c r="C17" s="33" t="s">
        <v>22</v>
      </c>
      <c r="D17" s="34" t="s">
        <v>54</v>
      </c>
      <c r="E17" s="35" t="s">
        <v>24</v>
      </c>
      <c r="F17" s="33" t="s">
        <v>25</v>
      </c>
      <c r="G17" s="36">
        <v>15</v>
      </c>
      <c r="H17" s="36">
        <v>15</v>
      </c>
      <c r="I17" s="61">
        <f t="shared" ref="I17:I51" si="6">G17*1120</f>
        <v>16800</v>
      </c>
      <c r="J17" s="62">
        <f t="shared" ref="J17:J51" si="7">G17*68.32</f>
        <v>1024.8</v>
      </c>
      <c r="K17" s="63">
        <v>0.8</v>
      </c>
      <c r="L17" s="62">
        <f t="shared" ref="L17:L51" si="8">J17*K17</f>
        <v>819.84</v>
      </c>
      <c r="M17" s="64">
        <f t="shared" ref="M17:M51" si="9">G17*13.664</f>
        <v>204.96</v>
      </c>
      <c r="N17" s="34" t="s">
        <v>55</v>
      </c>
      <c r="O17" s="65" t="s">
        <v>27</v>
      </c>
      <c r="P17" s="29"/>
      <c r="Q17" s="76"/>
    </row>
    <row r="18" s="4" customFormat="1" ht="18.6" customHeight="1" spans="1:17">
      <c r="A18" s="31">
        <f t="shared" si="5"/>
        <v>12</v>
      </c>
      <c r="B18" s="112" t="s">
        <v>56</v>
      </c>
      <c r="C18" s="33" t="s">
        <v>22</v>
      </c>
      <c r="D18" s="34" t="s">
        <v>38</v>
      </c>
      <c r="E18" s="35" t="s">
        <v>24</v>
      </c>
      <c r="F18" s="33" t="s">
        <v>25</v>
      </c>
      <c r="G18" s="36">
        <v>9</v>
      </c>
      <c r="H18" s="36">
        <v>9</v>
      </c>
      <c r="I18" s="61">
        <f t="shared" si="6"/>
        <v>10080</v>
      </c>
      <c r="J18" s="62">
        <f t="shared" si="7"/>
        <v>614.88</v>
      </c>
      <c r="K18" s="63">
        <v>0.8</v>
      </c>
      <c r="L18" s="62">
        <f t="shared" si="8"/>
        <v>491.904</v>
      </c>
      <c r="M18" s="64">
        <f t="shared" si="9"/>
        <v>122.976</v>
      </c>
      <c r="N18" s="34" t="s">
        <v>57</v>
      </c>
      <c r="O18" s="65" t="s">
        <v>27</v>
      </c>
      <c r="P18" s="29"/>
      <c r="Q18" s="76"/>
    </row>
    <row r="19" s="4" customFormat="1" ht="18.6" customHeight="1" spans="1:17">
      <c r="A19" s="31">
        <f t="shared" si="5"/>
        <v>13</v>
      </c>
      <c r="B19" s="112" t="s">
        <v>58</v>
      </c>
      <c r="C19" s="33" t="s">
        <v>22</v>
      </c>
      <c r="D19" s="34" t="s">
        <v>59</v>
      </c>
      <c r="E19" s="35" t="s">
        <v>24</v>
      </c>
      <c r="F19" s="33" t="s">
        <v>25</v>
      </c>
      <c r="G19" s="36">
        <v>13</v>
      </c>
      <c r="H19" s="36">
        <v>13</v>
      </c>
      <c r="I19" s="61">
        <f t="shared" si="6"/>
        <v>14560</v>
      </c>
      <c r="J19" s="62">
        <f t="shared" si="7"/>
        <v>888.16</v>
      </c>
      <c r="K19" s="63">
        <v>0.8</v>
      </c>
      <c r="L19" s="62">
        <f t="shared" si="8"/>
        <v>710.528</v>
      </c>
      <c r="M19" s="64">
        <f t="shared" si="9"/>
        <v>177.632</v>
      </c>
      <c r="N19" s="34" t="s">
        <v>60</v>
      </c>
      <c r="O19" s="65" t="s">
        <v>27</v>
      </c>
      <c r="P19" s="29"/>
      <c r="Q19" s="76"/>
    </row>
    <row r="20" s="4" customFormat="1" ht="18.6" customHeight="1" spans="1:17">
      <c r="A20" s="31">
        <f t="shared" si="5"/>
        <v>14</v>
      </c>
      <c r="B20" s="112" t="s">
        <v>61</v>
      </c>
      <c r="C20" s="33" t="s">
        <v>22</v>
      </c>
      <c r="D20" s="34" t="s">
        <v>62</v>
      </c>
      <c r="E20" s="35" t="s">
        <v>24</v>
      </c>
      <c r="F20" s="33" t="s">
        <v>25</v>
      </c>
      <c r="G20" s="36">
        <v>8</v>
      </c>
      <c r="H20" s="36">
        <v>8</v>
      </c>
      <c r="I20" s="61">
        <f t="shared" si="6"/>
        <v>8960</v>
      </c>
      <c r="J20" s="62">
        <f t="shared" si="7"/>
        <v>546.56</v>
      </c>
      <c r="K20" s="63">
        <v>0.8</v>
      </c>
      <c r="L20" s="62">
        <f t="shared" si="8"/>
        <v>437.248</v>
      </c>
      <c r="M20" s="64">
        <f t="shared" si="9"/>
        <v>109.312</v>
      </c>
      <c r="N20" s="34" t="s">
        <v>63</v>
      </c>
      <c r="O20" s="65" t="s">
        <v>27</v>
      </c>
      <c r="P20" s="29"/>
      <c r="Q20" s="76"/>
    </row>
    <row r="21" s="4" customFormat="1" ht="18.6" customHeight="1" spans="1:17">
      <c r="A21" s="31">
        <f t="shared" si="5"/>
        <v>15</v>
      </c>
      <c r="B21" s="112" t="s">
        <v>64</v>
      </c>
      <c r="C21" s="33" t="s">
        <v>22</v>
      </c>
      <c r="D21" s="34" t="s">
        <v>65</v>
      </c>
      <c r="E21" s="35" t="s">
        <v>24</v>
      </c>
      <c r="F21" s="33" t="s">
        <v>25</v>
      </c>
      <c r="G21" s="36">
        <v>14</v>
      </c>
      <c r="H21" s="36">
        <v>14</v>
      </c>
      <c r="I21" s="61">
        <f t="shared" si="6"/>
        <v>15680</v>
      </c>
      <c r="J21" s="62">
        <f t="shared" si="7"/>
        <v>956.48</v>
      </c>
      <c r="K21" s="63">
        <v>0.8</v>
      </c>
      <c r="L21" s="62">
        <f t="shared" si="8"/>
        <v>765.184</v>
      </c>
      <c r="M21" s="64">
        <f t="shared" si="9"/>
        <v>191.296</v>
      </c>
      <c r="N21" s="34" t="s">
        <v>66</v>
      </c>
      <c r="O21" s="65" t="s">
        <v>27</v>
      </c>
      <c r="P21" s="29"/>
      <c r="Q21" s="76"/>
    </row>
    <row r="22" s="4" customFormat="1" ht="18.6" customHeight="1" spans="1:17">
      <c r="A22" s="31">
        <f t="shared" si="5"/>
        <v>16</v>
      </c>
      <c r="B22" s="112" t="s">
        <v>67</v>
      </c>
      <c r="C22" s="33" t="s">
        <v>22</v>
      </c>
      <c r="D22" s="34" t="s">
        <v>59</v>
      </c>
      <c r="E22" s="35" t="s">
        <v>24</v>
      </c>
      <c r="F22" s="33" t="s">
        <v>25</v>
      </c>
      <c r="G22" s="36">
        <v>21</v>
      </c>
      <c r="H22" s="36">
        <v>21</v>
      </c>
      <c r="I22" s="61">
        <f t="shared" si="6"/>
        <v>23520</v>
      </c>
      <c r="J22" s="62">
        <f t="shared" si="7"/>
        <v>1434.72</v>
      </c>
      <c r="K22" s="63">
        <v>0.8</v>
      </c>
      <c r="L22" s="62">
        <f t="shared" si="8"/>
        <v>1147.776</v>
      </c>
      <c r="M22" s="64">
        <f t="shared" si="9"/>
        <v>286.944</v>
      </c>
      <c r="N22" s="34" t="s">
        <v>68</v>
      </c>
      <c r="O22" s="65" t="s">
        <v>27</v>
      </c>
      <c r="P22" s="84"/>
      <c r="Q22" s="76"/>
    </row>
    <row r="23" s="4" customFormat="1" ht="18.6" customHeight="1" spans="1:17">
      <c r="A23" s="31">
        <f t="shared" si="5"/>
        <v>17</v>
      </c>
      <c r="B23" s="112" t="s">
        <v>69</v>
      </c>
      <c r="C23" s="33" t="s">
        <v>22</v>
      </c>
      <c r="D23" s="34" t="s">
        <v>70</v>
      </c>
      <c r="E23" s="35" t="s">
        <v>24</v>
      </c>
      <c r="F23" s="33" t="s">
        <v>25</v>
      </c>
      <c r="G23" s="36">
        <v>13</v>
      </c>
      <c r="H23" s="36">
        <v>13</v>
      </c>
      <c r="I23" s="61">
        <f t="shared" si="6"/>
        <v>14560</v>
      </c>
      <c r="J23" s="62">
        <f t="shared" si="7"/>
        <v>888.16</v>
      </c>
      <c r="K23" s="63">
        <v>0.8</v>
      </c>
      <c r="L23" s="62">
        <f t="shared" si="8"/>
        <v>710.528</v>
      </c>
      <c r="M23" s="64">
        <f t="shared" si="9"/>
        <v>177.632</v>
      </c>
      <c r="N23" s="34" t="s">
        <v>71</v>
      </c>
      <c r="O23" s="65" t="s">
        <v>27</v>
      </c>
      <c r="P23" s="29"/>
      <c r="Q23" s="76"/>
    </row>
    <row r="24" s="4" customFormat="1" ht="18.6" customHeight="1" spans="1:17">
      <c r="A24" s="31">
        <f t="shared" si="5"/>
        <v>18</v>
      </c>
      <c r="B24" s="112" t="s">
        <v>72</v>
      </c>
      <c r="C24" s="33" t="s">
        <v>22</v>
      </c>
      <c r="D24" s="34" t="s">
        <v>73</v>
      </c>
      <c r="E24" s="35" t="s">
        <v>24</v>
      </c>
      <c r="F24" s="33" t="s">
        <v>25</v>
      </c>
      <c r="G24" s="36">
        <v>65</v>
      </c>
      <c r="H24" s="36">
        <v>65</v>
      </c>
      <c r="I24" s="61">
        <f t="shared" si="6"/>
        <v>72800</v>
      </c>
      <c r="J24" s="62">
        <f t="shared" si="7"/>
        <v>4440.8</v>
      </c>
      <c r="K24" s="63">
        <v>0.8</v>
      </c>
      <c r="L24" s="62">
        <f t="shared" si="8"/>
        <v>3552.64</v>
      </c>
      <c r="M24" s="64">
        <f t="shared" si="9"/>
        <v>888.16</v>
      </c>
      <c r="N24" s="34" t="s">
        <v>74</v>
      </c>
      <c r="O24" s="65" t="s">
        <v>27</v>
      </c>
      <c r="P24" s="29"/>
      <c r="Q24" s="76"/>
    </row>
    <row r="25" s="4" customFormat="1" ht="18.6" customHeight="1" spans="1:17">
      <c r="A25" s="31">
        <f t="shared" si="5"/>
        <v>19</v>
      </c>
      <c r="B25" s="112" t="s">
        <v>75</v>
      </c>
      <c r="C25" s="33" t="s">
        <v>22</v>
      </c>
      <c r="D25" s="34" t="s">
        <v>48</v>
      </c>
      <c r="E25" s="35" t="s">
        <v>24</v>
      </c>
      <c r="F25" s="33" t="s">
        <v>25</v>
      </c>
      <c r="G25" s="36">
        <v>22</v>
      </c>
      <c r="H25" s="36">
        <v>22</v>
      </c>
      <c r="I25" s="61">
        <f t="shared" si="6"/>
        <v>24640</v>
      </c>
      <c r="J25" s="62">
        <f t="shared" si="7"/>
        <v>1503.04</v>
      </c>
      <c r="K25" s="63">
        <v>0.8</v>
      </c>
      <c r="L25" s="62">
        <f t="shared" si="8"/>
        <v>1202.432</v>
      </c>
      <c r="M25" s="64">
        <f t="shared" si="9"/>
        <v>300.608</v>
      </c>
      <c r="N25" s="34" t="s">
        <v>76</v>
      </c>
      <c r="O25" s="65" t="s">
        <v>27</v>
      </c>
      <c r="P25" s="83"/>
      <c r="Q25" s="76"/>
    </row>
    <row r="26" s="4" customFormat="1" ht="18.6" customHeight="1" spans="1:17">
      <c r="A26" s="31">
        <f t="shared" si="5"/>
        <v>20</v>
      </c>
      <c r="B26" s="112" t="s">
        <v>77</v>
      </c>
      <c r="C26" s="33" t="s">
        <v>22</v>
      </c>
      <c r="D26" s="34" t="s">
        <v>78</v>
      </c>
      <c r="E26" s="35" t="s">
        <v>24</v>
      </c>
      <c r="F26" s="33" t="s">
        <v>25</v>
      </c>
      <c r="G26" s="36">
        <v>18</v>
      </c>
      <c r="H26" s="36">
        <v>18</v>
      </c>
      <c r="I26" s="61">
        <f t="shared" si="6"/>
        <v>20160</v>
      </c>
      <c r="J26" s="62">
        <f t="shared" si="7"/>
        <v>1229.76</v>
      </c>
      <c r="K26" s="63">
        <v>0.8</v>
      </c>
      <c r="L26" s="62">
        <f t="shared" si="8"/>
        <v>983.808</v>
      </c>
      <c r="M26" s="64">
        <f t="shared" si="9"/>
        <v>245.952</v>
      </c>
      <c r="N26" s="34" t="s">
        <v>79</v>
      </c>
      <c r="O26" s="65" t="s">
        <v>27</v>
      </c>
      <c r="P26" s="29"/>
      <c r="Q26" s="76"/>
    </row>
    <row r="27" s="4" customFormat="1" ht="18.6" customHeight="1" spans="1:17">
      <c r="A27" s="31">
        <f t="shared" ref="A27:A36" si="10">ROW()-6</f>
        <v>21</v>
      </c>
      <c r="B27" s="112" t="s">
        <v>80</v>
      </c>
      <c r="C27" s="33" t="s">
        <v>22</v>
      </c>
      <c r="D27" s="34" t="s">
        <v>81</v>
      </c>
      <c r="E27" s="35" t="s">
        <v>24</v>
      </c>
      <c r="F27" s="33" t="s">
        <v>25</v>
      </c>
      <c r="G27" s="36">
        <v>15</v>
      </c>
      <c r="H27" s="36">
        <v>15</v>
      </c>
      <c r="I27" s="61">
        <f t="shared" si="6"/>
        <v>16800</v>
      </c>
      <c r="J27" s="62">
        <f t="shared" si="7"/>
        <v>1024.8</v>
      </c>
      <c r="K27" s="63">
        <v>0.8</v>
      </c>
      <c r="L27" s="62">
        <f t="shared" si="8"/>
        <v>819.84</v>
      </c>
      <c r="M27" s="64">
        <f t="shared" si="9"/>
        <v>204.96</v>
      </c>
      <c r="N27" s="34" t="s">
        <v>82</v>
      </c>
      <c r="O27" s="65" t="s">
        <v>27</v>
      </c>
      <c r="P27" s="29"/>
      <c r="Q27" s="76"/>
    </row>
    <row r="28" s="4" customFormat="1" ht="18.6" customHeight="1" spans="1:17">
      <c r="A28" s="31">
        <f t="shared" si="10"/>
        <v>22</v>
      </c>
      <c r="B28" s="112" t="s">
        <v>83</v>
      </c>
      <c r="C28" s="33" t="s">
        <v>22</v>
      </c>
      <c r="D28" s="34" t="s">
        <v>48</v>
      </c>
      <c r="E28" s="35" t="s">
        <v>24</v>
      </c>
      <c r="F28" s="33" t="s">
        <v>25</v>
      </c>
      <c r="G28" s="36">
        <v>47</v>
      </c>
      <c r="H28" s="36">
        <v>47</v>
      </c>
      <c r="I28" s="61">
        <f t="shared" si="6"/>
        <v>52640</v>
      </c>
      <c r="J28" s="62">
        <f t="shared" si="7"/>
        <v>3211.04</v>
      </c>
      <c r="K28" s="63">
        <v>0.8</v>
      </c>
      <c r="L28" s="62">
        <f t="shared" si="8"/>
        <v>2568.832</v>
      </c>
      <c r="M28" s="64">
        <f t="shared" si="9"/>
        <v>642.208</v>
      </c>
      <c r="N28" s="34" t="s">
        <v>84</v>
      </c>
      <c r="O28" s="65" t="s">
        <v>27</v>
      </c>
      <c r="P28" s="29"/>
      <c r="Q28" s="76"/>
    </row>
    <row r="29" s="4" customFormat="1" ht="18.6" customHeight="1" spans="1:17">
      <c r="A29" s="31">
        <f t="shared" si="10"/>
        <v>23</v>
      </c>
      <c r="B29" s="112" t="s">
        <v>85</v>
      </c>
      <c r="C29" s="33" t="s">
        <v>22</v>
      </c>
      <c r="D29" s="34" t="s">
        <v>70</v>
      </c>
      <c r="E29" s="35" t="s">
        <v>24</v>
      </c>
      <c r="F29" s="33" t="s">
        <v>25</v>
      </c>
      <c r="G29" s="36">
        <v>20</v>
      </c>
      <c r="H29" s="36">
        <v>20</v>
      </c>
      <c r="I29" s="61">
        <f t="shared" si="6"/>
        <v>22400</v>
      </c>
      <c r="J29" s="62">
        <f t="shared" si="7"/>
        <v>1366.4</v>
      </c>
      <c r="K29" s="63">
        <v>0.8</v>
      </c>
      <c r="L29" s="62">
        <f t="shared" si="8"/>
        <v>1093.12</v>
      </c>
      <c r="M29" s="64">
        <f t="shared" si="9"/>
        <v>273.28</v>
      </c>
      <c r="N29" s="34" t="s">
        <v>86</v>
      </c>
      <c r="O29" s="65" t="s">
        <v>27</v>
      </c>
      <c r="P29" s="29"/>
      <c r="Q29" s="76"/>
    </row>
    <row r="30" s="4" customFormat="1" ht="18.6" customHeight="1" spans="1:17">
      <c r="A30" s="31">
        <f t="shared" si="10"/>
        <v>24</v>
      </c>
      <c r="B30" s="112" t="s">
        <v>87</v>
      </c>
      <c r="C30" s="33" t="s">
        <v>22</v>
      </c>
      <c r="D30" s="34" t="s">
        <v>88</v>
      </c>
      <c r="E30" s="35" t="s">
        <v>24</v>
      </c>
      <c r="F30" s="33" t="s">
        <v>25</v>
      </c>
      <c r="G30" s="36">
        <v>15</v>
      </c>
      <c r="H30" s="36">
        <v>15</v>
      </c>
      <c r="I30" s="61">
        <f t="shared" si="6"/>
        <v>16800</v>
      </c>
      <c r="J30" s="62">
        <f t="shared" si="7"/>
        <v>1024.8</v>
      </c>
      <c r="K30" s="63">
        <v>0.8</v>
      </c>
      <c r="L30" s="62">
        <f t="shared" si="8"/>
        <v>819.84</v>
      </c>
      <c r="M30" s="64">
        <f t="shared" si="9"/>
        <v>204.96</v>
      </c>
      <c r="N30" s="34" t="s">
        <v>89</v>
      </c>
      <c r="O30" s="65" t="s">
        <v>27</v>
      </c>
      <c r="P30" s="29"/>
      <c r="Q30" s="76"/>
    </row>
    <row r="31" s="4" customFormat="1" ht="18.6" customHeight="1" spans="1:17">
      <c r="A31" s="31">
        <f t="shared" si="10"/>
        <v>25</v>
      </c>
      <c r="B31" s="112" t="s">
        <v>90</v>
      </c>
      <c r="C31" s="33" t="s">
        <v>22</v>
      </c>
      <c r="D31" s="34" t="s">
        <v>91</v>
      </c>
      <c r="E31" s="35" t="s">
        <v>24</v>
      </c>
      <c r="F31" s="33" t="s">
        <v>25</v>
      </c>
      <c r="G31" s="36">
        <v>18</v>
      </c>
      <c r="H31" s="36">
        <v>18</v>
      </c>
      <c r="I31" s="61">
        <f t="shared" si="6"/>
        <v>20160</v>
      </c>
      <c r="J31" s="62">
        <f t="shared" si="7"/>
        <v>1229.76</v>
      </c>
      <c r="K31" s="63">
        <v>0.8</v>
      </c>
      <c r="L31" s="62">
        <f t="shared" si="8"/>
        <v>983.808</v>
      </c>
      <c r="M31" s="64">
        <f t="shared" si="9"/>
        <v>245.952</v>
      </c>
      <c r="N31" s="34" t="s">
        <v>92</v>
      </c>
      <c r="O31" s="65" t="s">
        <v>27</v>
      </c>
      <c r="P31" s="29"/>
      <c r="Q31" s="76"/>
    </row>
    <row r="32" s="4" customFormat="1" ht="18.6" customHeight="1" spans="1:17">
      <c r="A32" s="31">
        <f t="shared" si="10"/>
        <v>26</v>
      </c>
      <c r="B32" s="112" t="s">
        <v>93</v>
      </c>
      <c r="C32" s="33" t="s">
        <v>22</v>
      </c>
      <c r="D32" s="34" t="s">
        <v>94</v>
      </c>
      <c r="E32" s="35" t="s">
        <v>24</v>
      </c>
      <c r="F32" s="33" t="s">
        <v>25</v>
      </c>
      <c r="G32" s="36">
        <v>15</v>
      </c>
      <c r="H32" s="36">
        <v>15</v>
      </c>
      <c r="I32" s="61">
        <f t="shared" si="6"/>
        <v>16800</v>
      </c>
      <c r="J32" s="62">
        <f t="shared" si="7"/>
        <v>1024.8</v>
      </c>
      <c r="K32" s="63">
        <v>0.8</v>
      </c>
      <c r="L32" s="62">
        <f t="shared" si="8"/>
        <v>819.84</v>
      </c>
      <c r="M32" s="64">
        <f t="shared" si="9"/>
        <v>204.96</v>
      </c>
      <c r="N32" s="34" t="s">
        <v>95</v>
      </c>
      <c r="O32" s="65" t="s">
        <v>27</v>
      </c>
      <c r="P32" s="29"/>
      <c r="Q32" s="76"/>
    </row>
    <row r="33" s="4" customFormat="1" ht="18.6" customHeight="1" spans="1:17">
      <c r="A33" s="31">
        <f t="shared" si="10"/>
        <v>27</v>
      </c>
      <c r="B33" s="112" t="s">
        <v>96</v>
      </c>
      <c r="C33" s="33" t="s">
        <v>22</v>
      </c>
      <c r="D33" s="34" t="s">
        <v>97</v>
      </c>
      <c r="E33" s="35" t="s">
        <v>24</v>
      </c>
      <c r="F33" s="33" t="s">
        <v>25</v>
      </c>
      <c r="G33" s="36">
        <v>38</v>
      </c>
      <c r="H33" s="36">
        <v>38</v>
      </c>
      <c r="I33" s="61">
        <f t="shared" si="6"/>
        <v>42560</v>
      </c>
      <c r="J33" s="62">
        <f t="shared" si="7"/>
        <v>2596.16</v>
      </c>
      <c r="K33" s="63">
        <v>0.8</v>
      </c>
      <c r="L33" s="62">
        <f t="shared" si="8"/>
        <v>2076.928</v>
      </c>
      <c r="M33" s="64">
        <f t="shared" si="9"/>
        <v>519.232</v>
      </c>
      <c r="N33" s="34" t="s">
        <v>98</v>
      </c>
      <c r="O33" s="65" t="s">
        <v>27</v>
      </c>
      <c r="P33" s="29"/>
      <c r="Q33" s="76"/>
    </row>
    <row r="34" s="4" customFormat="1" ht="18.6" customHeight="1" spans="1:17">
      <c r="A34" s="31">
        <f t="shared" si="10"/>
        <v>28</v>
      </c>
      <c r="B34" s="112" t="s">
        <v>99</v>
      </c>
      <c r="C34" s="33" t="s">
        <v>22</v>
      </c>
      <c r="D34" s="34" t="s">
        <v>100</v>
      </c>
      <c r="E34" s="35" t="s">
        <v>24</v>
      </c>
      <c r="F34" s="33" t="s">
        <v>25</v>
      </c>
      <c r="G34" s="36">
        <v>90</v>
      </c>
      <c r="H34" s="36">
        <v>90</v>
      </c>
      <c r="I34" s="61">
        <f t="shared" si="6"/>
        <v>100800</v>
      </c>
      <c r="J34" s="62">
        <f t="shared" si="7"/>
        <v>6148.8</v>
      </c>
      <c r="K34" s="63">
        <v>0.8</v>
      </c>
      <c r="L34" s="62">
        <f t="shared" si="8"/>
        <v>4919.04</v>
      </c>
      <c r="M34" s="64">
        <f t="shared" si="9"/>
        <v>1229.76</v>
      </c>
      <c r="N34" s="34" t="s">
        <v>101</v>
      </c>
      <c r="O34" s="65" t="s">
        <v>27</v>
      </c>
      <c r="P34" s="29"/>
      <c r="Q34" s="76"/>
    </row>
    <row r="35" s="4" customFormat="1" ht="18.6" customHeight="1" spans="1:17">
      <c r="A35" s="31">
        <f t="shared" si="10"/>
        <v>29</v>
      </c>
      <c r="B35" s="112" t="s">
        <v>102</v>
      </c>
      <c r="C35" s="33" t="s">
        <v>22</v>
      </c>
      <c r="D35" s="34" t="s">
        <v>62</v>
      </c>
      <c r="E35" s="35" t="s">
        <v>24</v>
      </c>
      <c r="F35" s="33" t="s">
        <v>25</v>
      </c>
      <c r="G35" s="36">
        <v>24</v>
      </c>
      <c r="H35" s="36">
        <v>24</v>
      </c>
      <c r="I35" s="61">
        <f t="shared" si="6"/>
        <v>26880</v>
      </c>
      <c r="J35" s="62">
        <f t="shared" si="7"/>
        <v>1639.68</v>
      </c>
      <c r="K35" s="63">
        <v>0.8</v>
      </c>
      <c r="L35" s="62">
        <f t="shared" si="8"/>
        <v>1311.744</v>
      </c>
      <c r="M35" s="64">
        <f t="shared" si="9"/>
        <v>327.936</v>
      </c>
      <c r="N35" s="34" t="s">
        <v>103</v>
      </c>
      <c r="O35" s="65" t="s">
        <v>27</v>
      </c>
      <c r="P35" s="29"/>
      <c r="Q35" s="76"/>
    </row>
    <row r="36" s="4" customFormat="1" ht="18.6" customHeight="1" spans="1:17">
      <c r="A36" s="31">
        <f t="shared" si="10"/>
        <v>30</v>
      </c>
      <c r="B36" s="112" t="s">
        <v>104</v>
      </c>
      <c r="C36" s="33" t="s">
        <v>22</v>
      </c>
      <c r="D36" s="34" t="s">
        <v>94</v>
      </c>
      <c r="E36" s="35" t="s">
        <v>24</v>
      </c>
      <c r="F36" s="33" t="s">
        <v>25</v>
      </c>
      <c r="G36" s="36">
        <v>24</v>
      </c>
      <c r="H36" s="36">
        <v>24</v>
      </c>
      <c r="I36" s="61">
        <f t="shared" si="6"/>
        <v>26880</v>
      </c>
      <c r="J36" s="62">
        <f t="shared" si="7"/>
        <v>1639.68</v>
      </c>
      <c r="K36" s="63">
        <v>0.8</v>
      </c>
      <c r="L36" s="62">
        <f t="shared" si="8"/>
        <v>1311.744</v>
      </c>
      <c r="M36" s="64">
        <f t="shared" si="9"/>
        <v>327.936</v>
      </c>
      <c r="N36" s="34" t="s">
        <v>105</v>
      </c>
      <c r="O36" s="65" t="s">
        <v>27</v>
      </c>
      <c r="P36" s="29"/>
      <c r="Q36" s="76"/>
    </row>
    <row r="37" s="4" customFormat="1" ht="18.6" customHeight="1" spans="1:17">
      <c r="A37" s="31">
        <f t="shared" ref="A37:A52" si="11">ROW()-6</f>
        <v>31</v>
      </c>
      <c r="B37" s="112" t="s">
        <v>106</v>
      </c>
      <c r="C37" s="33" t="s">
        <v>22</v>
      </c>
      <c r="D37" s="34" t="s">
        <v>32</v>
      </c>
      <c r="E37" s="35" t="s">
        <v>24</v>
      </c>
      <c r="F37" s="33" t="s">
        <v>25</v>
      </c>
      <c r="G37" s="36">
        <v>12</v>
      </c>
      <c r="H37" s="36">
        <v>12</v>
      </c>
      <c r="I37" s="61">
        <f t="shared" si="6"/>
        <v>13440</v>
      </c>
      <c r="J37" s="62">
        <f t="shared" si="7"/>
        <v>819.84</v>
      </c>
      <c r="K37" s="63">
        <v>0.8</v>
      </c>
      <c r="L37" s="62">
        <f t="shared" si="8"/>
        <v>655.872</v>
      </c>
      <c r="M37" s="64">
        <f t="shared" si="9"/>
        <v>163.968</v>
      </c>
      <c r="N37" s="34" t="s">
        <v>107</v>
      </c>
      <c r="O37" s="65" t="s">
        <v>27</v>
      </c>
      <c r="P37" s="29"/>
      <c r="Q37" s="76"/>
    </row>
    <row r="38" s="4" customFormat="1" ht="18.6" customHeight="1" spans="1:17">
      <c r="A38" s="31">
        <f t="shared" si="11"/>
        <v>32</v>
      </c>
      <c r="B38" s="112" t="s">
        <v>108</v>
      </c>
      <c r="C38" s="33" t="s">
        <v>22</v>
      </c>
      <c r="D38" s="34" t="s">
        <v>32</v>
      </c>
      <c r="E38" s="35" t="s">
        <v>24</v>
      </c>
      <c r="F38" s="33" t="s">
        <v>25</v>
      </c>
      <c r="G38" s="36">
        <v>16</v>
      </c>
      <c r="H38" s="36">
        <v>16</v>
      </c>
      <c r="I38" s="61">
        <f t="shared" si="6"/>
        <v>17920</v>
      </c>
      <c r="J38" s="62">
        <f t="shared" si="7"/>
        <v>1093.12</v>
      </c>
      <c r="K38" s="63">
        <v>0.8</v>
      </c>
      <c r="L38" s="62">
        <f t="shared" si="8"/>
        <v>874.496</v>
      </c>
      <c r="M38" s="64">
        <f t="shared" si="9"/>
        <v>218.624</v>
      </c>
      <c r="N38" s="34" t="s">
        <v>109</v>
      </c>
      <c r="O38" s="65" t="s">
        <v>27</v>
      </c>
      <c r="P38" s="29"/>
      <c r="Q38" s="76"/>
    </row>
    <row r="39" s="4" customFormat="1" ht="18.6" customHeight="1" spans="1:17">
      <c r="A39" s="31">
        <f t="shared" si="11"/>
        <v>33</v>
      </c>
      <c r="B39" s="112" t="s">
        <v>110</v>
      </c>
      <c r="C39" s="33" t="s">
        <v>22</v>
      </c>
      <c r="D39" s="34" t="s">
        <v>111</v>
      </c>
      <c r="E39" s="35" t="s">
        <v>24</v>
      </c>
      <c r="F39" s="33" t="s">
        <v>25</v>
      </c>
      <c r="G39" s="36">
        <v>18</v>
      </c>
      <c r="H39" s="36">
        <v>18</v>
      </c>
      <c r="I39" s="61">
        <f t="shared" si="6"/>
        <v>20160</v>
      </c>
      <c r="J39" s="62">
        <f t="shared" si="7"/>
        <v>1229.76</v>
      </c>
      <c r="K39" s="63">
        <v>0.8</v>
      </c>
      <c r="L39" s="62">
        <f t="shared" si="8"/>
        <v>983.808</v>
      </c>
      <c r="M39" s="64">
        <f t="shared" si="9"/>
        <v>245.952</v>
      </c>
      <c r="N39" s="34" t="s">
        <v>112</v>
      </c>
      <c r="O39" s="65" t="s">
        <v>27</v>
      </c>
      <c r="P39" s="84"/>
      <c r="Q39" s="76"/>
    </row>
    <row r="40" s="4" customFormat="1" ht="18.6" customHeight="1" spans="1:17">
      <c r="A40" s="31">
        <f t="shared" si="11"/>
        <v>34</v>
      </c>
      <c r="B40" s="112" t="s">
        <v>113</v>
      </c>
      <c r="C40" s="33" t="s">
        <v>22</v>
      </c>
      <c r="D40" s="34" t="s">
        <v>114</v>
      </c>
      <c r="E40" s="35" t="s">
        <v>24</v>
      </c>
      <c r="F40" s="33" t="s">
        <v>25</v>
      </c>
      <c r="G40" s="36">
        <v>11</v>
      </c>
      <c r="H40" s="36">
        <v>11</v>
      </c>
      <c r="I40" s="61">
        <f t="shared" si="6"/>
        <v>12320</v>
      </c>
      <c r="J40" s="62">
        <f t="shared" si="7"/>
        <v>751.52</v>
      </c>
      <c r="K40" s="63">
        <v>0.8</v>
      </c>
      <c r="L40" s="62">
        <f t="shared" si="8"/>
        <v>601.216</v>
      </c>
      <c r="M40" s="64">
        <f t="shared" si="9"/>
        <v>150.304</v>
      </c>
      <c r="N40" s="34" t="s">
        <v>115</v>
      </c>
      <c r="O40" s="65" t="s">
        <v>27</v>
      </c>
      <c r="P40" s="29"/>
      <c r="Q40" s="76"/>
    </row>
    <row r="41" s="4" customFormat="1" ht="18.6" customHeight="1" spans="1:17">
      <c r="A41" s="31">
        <f t="shared" si="11"/>
        <v>35</v>
      </c>
      <c r="B41" s="112" t="s">
        <v>116</v>
      </c>
      <c r="C41" s="33" t="s">
        <v>22</v>
      </c>
      <c r="D41" s="34" t="s">
        <v>62</v>
      </c>
      <c r="E41" s="35" t="s">
        <v>24</v>
      </c>
      <c r="F41" s="33" t="s">
        <v>25</v>
      </c>
      <c r="G41" s="36">
        <v>26</v>
      </c>
      <c r="H41" s="36">
        <v>26</v>
      </c>
      <c r="I41" s="61">
        <f t="shared" si="6"/>
        <v>29120</v>
      </c>
      <c r="J41" s="62">
        <f t="shared" si="7"/>
        <v>1776.32</v>
      </c>
      <c r="K41" s="63">
        <v>0.8</v>
      </c>
      <c r="L41" s="62">
        <f t="shared" si="8"/>
        <v>1421.056</v>
      </c>
      <c r="M41" s="64">
        <f t="shared" si="9"/>
        <v>355.264</v>
      </c>
      <c r="N41" s="34" t="s">
        <v>117</v>
      </c>
      <c r="O41" s="65" t="s">
        <v>27</v>
      </c>
      <c r="P41" s="29"/>
      <c r="Q41" s="76"/>
    </row>
    <row r="42" s="4" customFormat="1" ht="18.6" customHeight="1" spans="1:17">
      <c r="A42" s="31">
        <f t="shared" si="11"/>
        <v>36</v>
      </c>
      <c r="B42" s="112" t="s">
        <v>118</v>
      </c>
      <c r="C42" s="33" t="s">
        <v>22</v>
      </c>
      <c r="D42" s="34" t="s">
        <v>35</v>
      </c>
      <c r="E42" s="35" t="s">
        <v>24</v>
      </c>
      <c r="F42" s="33" t="s">
        <v>25</v>
      </c>
      <c r="G42" s="36">
        <v>12</v>
      </c>
      <c r="H42" s="36">
        <v>12</v>
      </c>
      <c r="I42" s="61">
        <f t="shared" si="6"/>
        <v>13440</v>
      </c>
      <c r="J42" s="62">
        <f t="shared" si="7"/>
        <v>819.84</v>
      </c>
      <c r="K42" s="63">
        <v>0.8</v>
      </c>
      <c r="L42" s="62">
        <f t="shared" si="8"/>
        <v>655.872</v>
      </c>
      <c r="M42" s="64">
        <f t="shared" si="9"/>
        <v>163.968</v>
      </c>
      <c r="N42" s="34" t="s">
        <v>119</v>
      </c>
      <c r="O42" s="65" t="s">
        <v>27</v>
      </c>
      <c r="P42" s="83"/>
      <c r="Q42" s="76"/>
    </row>
    <row r="43" s="4" customFormat="1" ht="18.6" customHeight="1" spans="1:17">
      <c r="A43" s="31">
        <f t="shared" si="11"/>
        <v>37</v>
      </c>
      <c r="B43" s="112" t="s">
        <v>120</v>
      </c>
      <c r="C43" s="33" t="s">
        <v>22</v>
      </c>
      <c r="D43" s="34" t="s">
        <v>70</v>
      </c>
      <c r="E43" s="35" t="s">
        <v>24</v>
      </c>
      <c r="F43" s="33" t="s">
        <v>25</v>
      </c>
      <c r="G43" s="36">
        <v>30</v>
      </c>
      <c r="H43" s="36">
        <v>30</v>
      </c>
      <c r="I43" s="61">
        <f t="shared" si="6"/>
        <v>33600</v>
      </c>
      <c r="J43" s="62">
        <f t="shared" si="7"/>
        <v>2049.6</v>
      </c>
      <c r="K43" s="63">
        <v>0.8</v>
      </c>
      <c r="L43" s="62">
        <f t="shared" si="8"/>
        <v>1639.68</v>
      </c>
      <c r="M43" s="64">
        <f t="shared" si="9"/>
        <v>409.92</v>
      </c>
      <c r="N43" s="34" t="s">
        <v>121</v>
      </c>
      <c r="O43" s="65" t="s">
        <v>27</v>
      </c>
      <c r="P43" s="29"/>
      <c r="Q43" s="76"/>
    </row>
    <row r="44" s="4" customFormat="1" ht="18.6" customHeight="1" spans="1:17">
      <c r="A44" s="31">
        <f t="shared" si="11"/>
        <v>38</v>
      </c>
      <c r="B44" s="112" t="s">
        <v>122</v>
      </c>
      <c r="C44" s="33" t="s">
        <v>22</v>
      </c>
      <c r="D44" s="34" t="s">
        <v>35</v>
      </c>
      <c r="E44" s="35" t="s">
        <v>24</v>
      </c>
      <c r="F44" s="33" t="s">
        <v>25</v>
      </c>
      <c r="G44" s="36">
        <v>24</v>
      </c>
      <c r="H44" s="36">
        <v>24</v>
      </c>
      <c r="I44" s="61">
        <f t="shared" si="6"/>
        <v>26880</v>
      </c>
      <c r="J44" s="62">
        <f t="shared" si="7"/>
        <v>1639.68</v>
      </c>
      <c r="K44" s="63">
        <v>0.8</v>
      </c>
      <c r="L44" s="62">
        <f t="shared" si="8"/>
        <v>1311.744</v>
      </c>
      <c r="M44" s="64">
        <f t="shared" si="9"/>
        <v>327.936</v>
      </c>
      <c r="N44" s="34" t="s">
        <v>123</v>
      </c>
      <c r="O44" s="65" t="s">
        <v>27</v>
      </c>
      <c r="P44" s="29"/>
      <c r="Q44" s="76"/>
    </row>
    <row r="45" s="4" customFormat="1" ht="18.6" customHeight="1" spans="1:17">
      <c r="A45" s="31">
        <f t="shared" si="11"/>
        <v>39</v>
      </c>
      <c r="B45" s="112" t="s">
        <v>124</v>
      </c>
      <c r="C45" s="33" t="s">
        <v>22</v>
      </c>
      <c r="D45" s="34" t="s">
        <v>125</v>
      </c>
      <c r="E45" s="35" t="s">
        <v>24</v>
      </c>
      <c r="F45" s="33" t="s">
        <v>25</v>
      </c>
      <c r="G45" s="36">
        <v>16</v>
      </c>
      <c r="H45" s="36">
        <v>16</v>
      </c>
      <c r="I45" s="61">
        <f t="shared" si="6"/>
        <v>17920</v>
      </c>
      <c r="J45" s="62">
        <f t="shared" si="7"/>
        <v>1093.12</v>
      </c>
      <c r="K45" s="63">
        <v>0.8</v>
      </c>
      <c r="L45" s="62">
        <f t="shared" si="8"/>
        <v>874.496</v>
      </c>
      <c r="M45" s="64">
        <f t="shared" si="9"/>
        <v>218.624</v>
      </c>
      <c r="N45" s="34" t="s">
        <v>126</v>
      </c>
      <c r="O45" s="65" t="s">
        <v>27</v>
      </c>
      <c r="P45" s="29"/>
      <c r="Q45" s="76"/>
    </row>
    <row r="46" s="4" customFormat="1" ht="18.6" customHeight="1" spans="1:17">
      <c r="A46" s="31">
        <f t="shared" si="11"/>
        <v>40</v>
      </c>
      <c r="B46" s="112" t="s">
        <v>127</v>
      </c>
      <c r="C46" s="33" t="s">
        <v>22</v>
      </c>
      <c r="D46" s="34" t="s">
        <v>48</v>
      </c>
      <c r="E46" s="35" t="s">
        <v>24</v>
      </c>
      <c r="F46" s="33" t="s">
        <v>25</v>
      </c>
      <c r="G46" s="36">
        <v>12</v>
      </c>
      <c r="H46" s="36">
        <v>12</v>
      </c>
      <c r="I46" s="61">
        <f t="shared" si="6"/>
        <v>13440</v>
      </c>
      <c r="J46" s="62">
        <f t="shared" si="7"/>
        <v>819.84</v>
      </c>
      <c r="K46" s="63">
        <v>0.8</v>
      </c>
      <c r="L46" s="62">
        <f t="shared" si="8"/>
        <v>655.872</v>
      </c>
      <c r="M46" s="64">
        <f t="shared" si="9"/>
        <v>163.968</v>
      </c>
      <c r="N46" s="34" t="s">
        <v>128</v>
      </c>
      <c r="O46" s="65" t="s">
        <v>27</v>
      </c>
      <c r="P46" s="29"/>
      <c r="Q46" s="76"/>
    </row>
    <row r="47" s="4" customFormat="1" ht="18.6" customHeight="1" spans="1:17">
      <c r="A47" s="31">
        <f t="shared" si="11"/>
        <v>41</v>
      </c>
      <c r="B47" s="112" t="s">
        <v>129</v>
      </c>
      <c r="C47" s="33" t="s">
        <v>22</v>
      </c>
      <c r="D47" s="34" t="s">
        <v>130</v>
      </c>
      <c r="E47" s="35" t="s">
        <v>24</v>
      </c>
      <c r="F47" s="33" t="s">
        <v>25</v>
      </c>
      <c r="G47" s="36">
        <v>20</v>
      </c>
      <c r="H47" s="36">
        <v>20</v>
      </c>
      <c r="I47" s="61">
        <f t="shared" si="6"/>
        <v>22400</v>
      </c>
      <c r="J47" s="62">
        <f t="shared" si="7"/>
        <v>1366.4</v>
      </c>
      <c r="K47" s="63">
        <v>0.8</v>
      </c>
      <c r="L47" s="62">
        <f t="shared" si="8"/>
        <v>1093.12</v>
      </c>
      <c r="M47" s="64">
        <f t="shared" si="9"/>
        <v>273.28</v>
      </c>
      <c r="N47" s="34" t="s">
        <v>131</v>
      </c>
      <c r="O47" s="65" t="s">
        <v>27</v>
      </c>
      <c r="P47" s="29"/>
      <c r="Q47" s="76"/>
    </row>
    <row r="48" s="4" customFormat="1" ht="18.6" customHeight="1" spans="1:17">
      <c r="A48" s="31">
        <f t="shared" si="11"/>
        <v>42</v>
      </c>
      <c r="B48" s="112" t="s">
        <v>132</v>
      </c>
      <c r="C48" s="33" t="s">
        <v>22</v>
      </c>
      <c r="D48" s="34" t="s">
        <v>51</v>
      </c>
      <c r="E48" s="35" t="s">
        <v>24</v>
      </c>
      <c r="F48" s="33" t="s">
        <v>25</v>
      </c>
      <c r="G48" s="36">
        <v>90</v>
      </c>
      <c r="H48" s="36">
        <v>90</v>
      </c>
      <c r="I48" s="61">
        <f t="shared" si="6"/>
        <v>100800</v>
      </c>
      <c r="J48" s="62">
        <f t="shared" si="7"/>
        <v>6148.8</v>
      </c>
      <c r="K48" s="63">
        <v>0.8</v>
      </c>
      <c r="L48" s="62">
        <f t="shared" si="8"/>
        <v>4919.04</v>
      </c>
      <c r="M48" s="64">
        <f t="shared" si="9"/>
        <v>1229.76</v>
      </c>
      <c r="N48" s="34" t="s">
        <v>133</v>
      </c>
      <c r="O48" s="65" t="s">
        <v>27</v>
      </c>
      <c r="P48" s="29"/>
      <c r="Q48" s="76"/>
    </row>
    <row r="49" s="4" customFormat="1" ht="18.6" customHeight="1" spans="1:17">
      <c r="A49" s="31">
        <f t="shared" si="11"/>
        <v>43</v>
      </c>
      <c r="B49" s="112" t="s">
        <v>134</v>
      </c>
      <c r="C49" s="33" t="s">
        <v>22</v>
      </c>
      <c r="D49" s="34" t="s">
        <v>59</v>
      </c>
      <c r="E49" s="35" t="s">
        <v>24</v>
      </c>
      <c r="F49" s="33" t="s">
        <v>25</v>
      </c>
      <c r="G49" s="36">
        <v>14</v>
      </c>
      <c r="H49" s="36">
        <v>14</v>
      </c>
      <c r="I49" s="61">
        <f t="shared" si="6"/>
        <v>15680</v>
      </c>
      <c r="J49" s="62">
        <f t="shared" si="7"/>
        <v>956.48</v>
      </c>
      <c r="K49" s="63">
        <v>0.8</v>
      </c>
      <c r="L49" s="62">
        <f t="shared" si="8"/>
        <v>765.184</v>
      </c>
      <c r="M49" s="64">
        <f t="shared" si="9"/>
        <v>191.296</v>
      </c>
      <c r="N49" s="34" t="s">
        <v>135</v>
      </c>
      <c r="O49" s="65" t="s">
        <v>27</v>
      </c>
      <c r="P49" s="29"/>
      <c r="Q49" s="76"/>
    </row>
    <row r="50" s="4" customFormat="1" ht="18.6" customHeight="1" spans="1:17">
      <c r="A50" s="31">
        <f t="shared" si="11"/>
        <v>44</v>
      </c>
      <c r="B50" s="112" t="s">
        <v>136</v>
      </c>
      <c r="C50" s="33" t="s">
        <v>22</v>
      </c>
      <c r="D50" s="34" t="s">
        <v>137</v>
      </c>
      <c r="E50" s="35" t="s">
        <v>24</v>
      </c>
      <c r="F50" s="33" t="s">
        <v>25</v>
      </c>
      <c r="G50" s="36">
        <v>14</v>
      </c>
      <c r="H50" s="36">
        <v>14</v>
      </c>
      <c r="I50" s="61">
        <f t="shared" si="6"/>
        <v>15680</v>
      </c>
      <c r="J50" s="62">
        <f t="shared" si="7"/>
        <v>956.48</v>
      </c>
      <c r="K50" s="63">
        <v>0.8</v>
      </c>
      <c r="L50" s="62">
        <f t="shared" si="8"/>
        <v>765.184</v>
      </c>
      <c r="M50" s="64">
        <f t="shared" si="9"/>
        <v>191.296</v>
      </c>
      <c r="N50" s="34" t="s">
        <v>138</v>
      </c>
      <c r="O50" s="65" t="s">
        <v>27</v>
      </c>
      <c r="P50" s="29"/>
      <c r="Q50" s="76"/>
    </row>
    <row r="51" s="4" customFormat="1" ht="18.6" customHeight="1" spans="1:17">
      <c r="A51" s="31">
        <f t="shared" si="11"/>
        <v>45</v>
      </c>
      <c r="B51" s="112" t="s">
        <v>139</v>
      </c>
      <c r="C51" s="33" t="s">
        <v>22</v>
      </c>
      <c r="D51" s="34" t="s">
        <v>32</v>
      </c>
      <c r="E51" s="35" t="s">
        <v>24</v>
      </c>
      <c r="F51" s="33" t="s">
        <v>25</v>
      </c>
      <c r="G51" s="36">
        <v>50</v>
      </c>
      <c r="H51" s="36">
        <v>50</v>
      </c>
      <c r="I51" s="61">
        <f t="shared" si="6"/>
        <v>56000</v>
      </c>
      <c r="J51" s="62">
        <f t="shared" si="7"/>
        <v>3416</v>
      </c>
      <c r="K51" s="63">
        <v>0.8</v>
      </c>
      <c r="L51" s="62">
        <f t="shared" si="8"/>
        <v>2732.8</v>
      </c>
      <c r="M51" s="64">
        <f t="shared" si="9"/>
        <v>683.2</v>
      </c>
      <c r="N51" s="34" t="s">
        <v>140</v>
      </c>
      <c r="O51" s="65" t="s">
        <v>27</v>
      </c>
      <c r="P51" s="29"/>
      <c r="Q51" s="76"/>
    </row>
    <row r="52" s="4" customFormat="1" ht="18.6" customHeight="1" spans="1:17">
      <c r="A52" s="31">
        <f t="shared" si="11"/>
        <v>46</v>
      </c>
      <c r="B52" s="112" t="s">
        <v>141</v>
      </c>
      <c r="C52" s="33" t="s">
        <v>22</v>
      </c>
      <c r="D52" s="34" t="s">
        <v>142</v>
      </c>
      <c r="E52" s="35" t="s">
        <v>24</v>
      </c>
      <c r="F52" s="33" t="s">
        <v>25</v>
      </c>
      <c r="G52" s="36">
        <v>30</v>
      </c>
      <c r="H52" s="36">
        <v>30</v>
      </c>
      <c r="I52" s="61">
        <f t="shared" ref="I52:I66" si="12">G52*1120</f>
        <v>33600</v>
      </c>
      <c r="J52" s="62">
        <f t="shared" ref="J52:J66" si="13">G52*68.32</f>
        <v>2049.6</v>
      </c>
      <c r="K52" s="63">
        <v>0.8</v>
      </c>
      <c r="L52" s="62">
        <f t="shared" ref="L52:L66" si="14">J52*K52</f>
        <v>1639.68</v>
      </c>
      <c r="M52" s="64">
        <f t="shared" ref="M52:M66" si="15">G52*13.664</f>
        <v>409.92</v>
      </c>
      <c r="N52" s="34" t="s">
        <v>143</v>
      </c>
      <c r="O52" s="65" t="s">
        <v>27</v>
      </c>
      <c r="P52" s="29"/>
      <c r="Q52" s="76"/>
    </row>
    <row r="53" s="4" customFormat="1" ht="18.6" customHeight="1" spans="1:17">
      <c r="A53" s="31">
        <f t="shared" ref="A53:A62" si="16">ROW()-6</f>
        <v>47</v>
      </c>
      <c r="B53" s="112" t="s">
        <v>144</v>
      </c>
      <c r="C53" s="33" t="s">
        <v>22</v>
      </c>
      <c r="D53" s="34" t="s">
        <v>88</v>
      </c>
      <c r="E53" s="35" t="s">
        <v>24</v>
      </c>
      <c r="F53" s="33" t="s">
        <v>25</v>
      </c>
      <c r="G53" s="36">
        <v>30</v>
      </c>
      <c r="H53" s="36">
        <v>30</v>
      </c>
      <c r="I53" s="61">
        <f t="shared" si="12"/>
        <v>33600</v>
      </c>
      <c r="J53" s="62">
        <f t="shared" si="13"/>
        <v>2049.6</v>
      </c>
      <c r="K53" s="63">
        <v>0.8</v>
      </c>
      <c r="L53" s="62">
        <f t="shared" si="14"/>
        <v>1639.68</v>
      </c>
      <c r="M53" s="64">
        <f t="shared" si="15"/>
        <v>409.92</v>
      </c>
      <c r="N53" s="34" t="s">
        <v>145</v>
      </c>
      <c r="O53" s="65" t="s">
        <v>27</v>
      </c>
      <c r="P53" s="83"/>
      <c r="Q53" s="76"/>
    </row>
    <row r="54" s="4" customFormat="1" ht="18.6" customHeight="1" spans="1:17">
      <c r="A54" s="31">
        <f t="shared" si="16"/>
        <v>48</v>
      </c>
      <c r="B54" s="112" t="s">
        <v>146</v>
      </c>
      <c r="C54" s="33" t="s">
        <v>22</v>
      </c>
      <c r="D54" s="34" t="s">
        <v>65</v>
      </c>
      <c r="E54" s="35" t="s">
        <v>24</v>
      </c>
      <c r="F54" s="33" t="s">
        <v>25</v>
      </c>
      <c r="G54" s="36">
        <v>11</v>
      </c>
      <c r="H54" s="36">
        <v>11</v>
      </c>
      <c r="I54" s="61">
        <f t="shared" si="12"/>
        <v>12320</v>
      </c>
      <c r="J54" s="62">
        <f t="shared" si="13"/>
        <v>751.52</v>
      </c>
      <c r="K54" s="63">
        <v>0.8</v>
      </c>
      <c r="L54" s="62">
        <f t="shared" si="14"/>
        <v>601.216</v>
      </c>
      <c r="M54" s="64">
        <f t="shared" si="15"/>
        <v>150.304</v>
      </c>
      <c r="N54" s="34" t="s">
        <v>147</v>
      </c>
      <c r="O54" s="65" t="s">
        <v>27</v>
      </c>
      <c r="P54" s="29"/>
      <c r="Q54" s="76"/>
    </row>
    <row r="55" s="4" customFormat="1" ht="18.6" customHeight="1" spans="1:17">
      <c r="A55" s="31">
        <f t="shared" si="16"/>
        <v>49</v>
      </c>
      <c r="B55" s="112" t="s">
        <v>148</v>
      </c>
      <c r="C55" s="33" t="s">
        <v>22</v>
      </c>
      <c r="D55" s="34" t="s">
        <v>35</v>
      </c>
      <c r="E55" s="35" t="s">
        <v>24</v>
      </c>
      <c r="F55" s="33" t="s">
        <v>25</v>
      </c>
      <c r="G55" s="36">
        <v>14</v>
      </c>
      <c r="H55" s="36">
        <v>14</v>
      </c>
      <c r="I55" s="61">
        <f t="shared" si="12"/>
        <v>15680</v>
      </c>
      <c r="J55" s="62">
        <f t="shared" si="13"/>
        <v>956.48</v>
      </c>
      <c r="K55" s="63">
        <v>0.8</v>
      </c>
      <c r="L55" s="62">
        <f t="shared" si="14"/>
        <v>765.184</v>
      </c>
      <c r="M55" s="64">
        <f t="shared" si="15"/>
        <v>191.296</v>
      </c>
      <c r="N55" s="34" t="s">
        <v>149</v>
      </c>
      <c r="O55" s="65" t="s">
        <v>27</v>
      </c>
      <c r="P55" s="29"/>
      <c r="Q55" s="76"/>
    </row>
    <row r="56" s="4" customFormat="1" ht="18.6" customHeight="1" spans="1:17">
      <c r="A56" s="31">
        <f t="shared" si="16"/>
        <v>50</v>
      </c>
      <c r="B56" s="112" t="s">
        <v>150</v>
      </c>
      <c r="C56" s="33" t="s">
        <v>22</v>
      </c>
      <c r="D56" s="34" t="s">
        <v>48</v>
      </c>
      <c r="E56" s="35" t="s">
        <v>24</v>
      </c>
      <c r="F56" s="33" t="s">
        <v>25</v>
      </c>
      <c r="G56" s="36">
        <v>28</v>
      </c>
      <c r="H56" s="36">
        <v>28</v>
      </c>
      <c r="I56" s="61">
        <f t="shared" si="12"/>
        <v>31360</v>
      </c>
      <c r="J56" s="62">
        <f t="shared" si="13"/>
        <v>1912.96</v>
      </c>
      <c r="K56" s="63">
        <v>0.8</v>
      </c>
      <c r="L56" s="62">
        <f t="shared" si="14"/>
        <v>1530.368</v>
      </c>
      <c r="M56" s="64">
        <f t="shared" si="15"/>
        <v>382.592</v>
      </c>
      <c r="N56" s="34" t="s">
        <v>151</v>
      </c>
      <c r="O56" s="65" t="s">
        <v>27</v>
      </c>
      <c r="P56" s="29"/>
      <c r="Q56" s="76"/>
    </row>
    <row r="57" s="4" customFormat="1" ht="18.6" customHeight="1" spans="1:17">
      <c r="A57" s="31">
        <f t="shared" si="16"/>
        <v>51</v>
      </c>
      <c r="B57" s="112" t="s">
        <v>152</v>
      </c>
      <c r="C57" s="33" t="s">
        <v>22</v>
      </c>
      <c r="D57" s="34" t="s">
        <v>153</v>
      </c>
      <c r="E57" s="35" t="s">
        <v>24</v>
      </c>
      <c r="F57" s="33" t="s">
        <v>25</v>
      </c>
      <c r="G57" s="36">
        <v>46</v>
      </c>
      <c r="H57" s="36">
        <v>46</v>
      </c>
      <c r="I57" s="61">
        <f t="shared" si="12"/>
        <v>51520</v>
      </c>
      <c r="J57" s="62">
        <f t="shared" si="13"/>
        <v>3142.72</v>
      </c>
      <c r="K57" s="63">
        <v>0.8</v>
      </c>
      <c r="L57" s="62">
        <f t="shared" si="14"/>
        <v>2514.176</v>
      </c>
      <c r="M57" s="64">
        <f t="shared" si="15"/>
        <v>628.544</v>
      </c>
      <c r="N57" s="34" t="s">
        <v>154</v>
      </c>
      <c r="O57" s="65" t="s">
        <v>27</v>
      </c>
      <c r="P57" s="29"/>
      <c r="Q57" s="76"/>
    </row>
    <row r="58" s="4" customFormat="1" ht="18.6" customHeight="1" spans="1:17">
      <c r="A58" s="31">
        <f t="shared" si="16"/>
        <v>52</v>
      </c>
      <c r="B58" s="112" t="s">
        <v>155</v>
      </c>
      <c r="C58" s="33" t="s">
        <v>22</v>
      </c>
      <c r="D58" s="34" t="s">
        <v>32</v>
      </c>
      <c r="E58" s="35" t="s">
        <v>24</v>
      </c>
      <c r="F58" s="33" t="s">
        <v>25</v>
      </c>
      <c r="G58" s="36">
        <v>50</v>
      </c>
      <c r="H58" s="36">
        <v>50</v>
      </c>
      <c r="I58" s="61">
        <f t="shared" si="12"/>
        <v>56000</v>
      </c>
      <c r="J58" s="62">
        <f t="shared" si="13"/>
        <v>3416</v>
      </c>
      <c r="K58" s="63">
        <v>0.8</v>
      </c>
      <c r="L58" s="62">
        <f t="shared" si="14"/>
        <v>2732.8</v>
      </c>
      <c r="M58" s="64">
        <f t="shared" si="15"/>
        <v>683.2</v>
      </c>
      <c r="N58" s="34" t="s">
        <v>156</v>
      </c>
      <c r="O58" s="65" t="s">
        <v>27</v>
      </c>
      <c r="P58" s="29"/>
      <c r="Q58" s="76"/>
    </row>
    <row r="59" s="4" customFormat="1" ht="18.6" customHeight="1" spans="1:17">
      <c r="A59" s="31">
        <f t="shared" si="16"/>
        <v>53</v>
      </c>
      <c r="B59" s="112" t="s">
        <v>157</v>
      </c>
      <c r="C59" s="33" t="s">
        <v>22</v>
      </c>
      <c r="D59" s="34" t="s">
        <v>38</v>
      </c>
      <c r="E59" s="35" t="s">
        <v>24</v>
      </c>
      <c r="F59" s="33" t="s">
        <v>25</v>
      </c>
      <c r="G59" s="36">
        <v>48</v>
      </c>
      <c r="H59" s="36">
        <v>48</v>
      </c>
      <c r="I59" s="61">
        <f t="shared" si="12"/>
        <v>53760</v>
      </c>
      <c r="J59" s="62">
        <f t="shared" si="13"/>
        <v>3279.36</v>
      </c>
      <c r="K59" s="63">
        <v>0.8</v>
      </c>
      <c r="L59" s="62">
        <f t="shared" si="14"/>
        <v>2623.488</v>
      </c>
      <c r="M59" s="64">
        <f t="shared" si="15"/>
        <v>655.872</v>
      </c>
      <c r="N59" s="34" t="s">
        <v>158</v>
      </c>
      <c r="O59" s="65" t="s">
        <v>27</v>
      </c>
      <c r="P59" s="29"/>
      <c r="Q59" s="76"/>
    </row>
    <row r="60" s="4" customFormat="1" ht="18.6" customHeight="1" spans="1:17">
      <c r="A60" s="31">
        <f t="shared" si="16"/>
        <v>54</v>
      </c>
      <c r="B60" s="112" t="s">
        <v>159</v>
      </c>
      <c r="C60" s="33" t="s">
        <v>22</v>
      </c>
      <c r="D60" s="34" t="s">
        <v>94</v>
      </c>
      <c r="E60" s="35" t="s">
        <v>24</v>
      </c>
      <c r="F60" s="33" t="s">
        <v>25</v>
      </c>
      <c r="G60" s="36">
        <v>90</v>
      </c>
      <c r="H60" s="36">
        <v>90</v>
      </c>
      <c r="I60" s="61">
        <f t="shared" si="12"/>
        <v>100800</v>
      </c>
      <c r="J60" s="62">
        <f t="shared" si="13"/>
        <v>6148.8</v>
      </c>
      <c r="K60" s="63">
        <v>0.8</v>
      </c>
      <c r="L60" s="62">
        <f t="shared" si="14"/>
        <v>4919.04</v>
      </c>
      <c r="M60" s="64">
        <f t="shared" si="15"/>
        <v>1229.76</v>
      </c>
      <c r="N60" s="34" t="s">
        <v>160</v>
      </c>
      <c r="O60" s="65" t="s">
        <v>27</v>
      </c>
      <c r="P60" s="83"/>
      <c r="Q60" s="76"/>
    </row>
    <row r="61" s="4" customFormat="1" ht="18.6" customHeight="1" spans="1:17">
      <c r="A61" s="31">
        <f t="shared" si="16"/>
        <v>55</v>
      </c>
      <c r="B61" s="112" t="s">
        <v>161</v>
      </c>
      <c r="C61" s="33" t="s">
        <v>22</v>
      </c>
      <c r="D61" s="34" t="s">
        <v>94</v>
      </c>
      <c r="E61" s="35" t="s">
        <v>24</v>
      </c>
      <c r="F61" s="33" t="s">
        <v>25</v>
      </c>
      <c r="G61" s="36">
        <v>12</v>
      </c>
      <c r="H61" s="36">
        <v>12</v>
      </c>
      <c r="I61" s="61">
        <f t="shared" si="12"/>
        <v>13440</v>
      </c>
      <c r="J61" s="62">
        <f t="shared" si="13"/>
        <v>819.84</v>
      </c>
      <c r="K61" s="63">
        <v>0.8</v>
      </c>
      <c r="L61" s="62">
        <f t="shared" si="14"/>
        <v>655.872</v>
      </c>
      <c r="M61" s="64">
        <f t="shared" si="15"/>
        <v>163.968</v>
      </c>
      <c r="N61" s="34" t="s">
        <v>162</v>
      </c>
      <c r="O61" s="65" t="s">
        <v>27</v>
      </c>
      <c r="P61" s="29"/>
      <c r="Q61" s="76"/>
    </row>
    <row r="62" s="4" customFormat="1" ht="18.6" customHeight="1" spans="1:17">
      <c r="A62" s="31">
        <f t="shared" si="16"/>
        <v>56</v>
      </c>
      <c r="B62" s="112" t="s">
        <v>163</v>
      </c>
      <c r="C62" s="33" t="s">
        <v>22</v>
      </c>
      <c r="D62" s="34" t="s">
        <v>70</v>
      </c>
      <c r="E62" s="35" t="s">
        <v>24</v>
      </c>
      <c r="F62" s="33" t="s">
        <v>25</v>
      </c>
      <c r="G62" s="36">
        <v>15</v>
      </c>
      <c r="H62" s="36">
        <v>15</v>
      </c>
      <c r="I62" s="61">
        <f t="shared" si="12"/>
        <v>16800</v>
      </c>
      <c r="J62" s="62">
        <f t="shared" si="13"/>
        <v>1024.8</v>
      </c>
      <c r="K62" s="63">
        <v>0.8</v>
      </c>
      <c r="L62" s="62">
        <f t="shared" si="14"/>
        <v>819.84</v>
      </c>
      <c r="M62" s="64">
        <f t="shared" si="15"/>
        <v>204.96</v>
      </c>
      <c r="N62" s="34" t="s">
        <v>164</v>
      </c>
      <c r="O62" s="65" t="s">
        <v>27</v>
      </c>
      <c r="P62" s="29"/>
      <c r="Q62" s="76"/>
    </row>
    <row r="63" s="4" customFormat="1" ht="18.6" customHeight="1" spans="1:17">
      <c r="A63" s="31">
        <f t="shared" ref="A63:A70" si="17">ROW()-6</f>
        <v>57</v>
      </c>
      <c r="B63" s="32" t="s">
        <v>165</v>
      </c>
      <c r="C63" s="33" t="s">
        <v>22</v>
      </c>
      <c r="D63" s="34" t="s">
        <v>62</v>
      </c>
      <c r="E63" s="35" t="s">
        <v>24</v>
      </c>
      <c r="F63" s="33" t="s">
        <v>25</v>
      </c>
      <c r="G63" s="36">
        <v>25</v>
      </c>
      <c r="H63" s="36">
        <v>25</v>
      </c>
      <c r="I63" s="61">
        <f t="shared" si="12"/>
        <v>28000</v>
      </c>
      <c r="J63" s="62">
        <f t="shared" si="13"/>
        <v>1708</v>
      </c>
      <c r="K63" s="63">
        <v>0.8</v>
      </c>
      <c r="L63" s="62">
        <f t="shared" si="14"/>
        <v>1366.4</v>
      </c>
      <c r="M63" s="64">
        <f t="shared" si="15"/>
        <v>341.6</v>
      </c>
      <c r="N63" s="34" t="s">
        <v>166</v>
      </c>
      <c r="O63" s="65" t="s">
        <v>27</v>
      </c>
      <c r="P63" s="100"/>
      <c r="Q63" s="100"/>
    </row>
    <row r="64" s="4" customFormat="1" ht="18.6" customHeight="1" spans="1:17">
      <c r="A64" s="31">
        <f t="shared" si="17"/>
        <v>58</v>
      </c>
      <c r="B64" s="32" t="s">
        <v>167</v>
      </c>
      <c r="C64" s="33" t="s">
        <v>22</v>
      </c>
      <c r="D64" s="34" t="s">
        <v>94</v>
      </c>
      <c r="E64" s="35" t="s">
        <v>24</v>
      </c>
      <c r="F64" s="33" t="s">
        <v>25</v>
      </c>
      <c r="G64" s="36">
        <v>39</v>
      </c>
      <c r="H64" s="36">
        <v>39</v>
      </c>
      <c r="I64" s="61">
        <f t="shared" si="12"/>
        <v>43680</v>
      </c>
      <c r="J64" s="62">
        <f t="shared" si="13"/>
        <v>2664.48</v>
      </c>
      <c r="K64" s="63">
        <v>0.8</v>
      </c>
      <c r="L64" s="62">
        <f t="shared" si="14"/>
        <v>2131.584</v>
      </c>
      <c r="M64" s="64">
        <f t="shared" si="15"/>
        <v>532.896</v>
      </c>
      <c r="N64" s="34" t="s">
        <v>168</v>
      </c>
      <c r="O64" s="65" t="s">
        <v>27</v>
      </c>
      <c r="P64" s="100"/>
      <c r="Q64" s="100"/>
    </row>
    <row r="65" s="4" customFormat="1" ht="18.6" customHeight="1" spans="1:17">
      <c r="A65" s="31">
        <f t="shared" si="17"/>
        <v>59</v>
      </c>
      <c r="B65" s="32" t="s">
        <v>169</v>
      </c>
      <c r="C65" s="33" t="s">
        <v>22</v>
      </c>
      <c r="D65" s="115" t="s">
        <v>170</v>
      </c>
      <c r="E65" s="35" t="s">
        <v>24</v>
      </c>
      <c r="F65" s="33" t="s">
        <v>25</v>
      </c>
      <c r="G65" s="36">
        <v>4</v>
      </c>
      <c r="H65" s="36">
        <v>4</v>
      </c>
      <c r="I65" s="61">
        <f t="shared" ref="I65:I108" si="18">G65*1120</f>
        <v>4480</v>
      </c>
      <c r="J65" s="62">
        <f t="shared" ref="J65:J108" si="19">G65*68.32</f>
        <v>273.28</v>
      </c>
      <c r="K65" s="63">
        <v>0.8</v>
      </c>
      <c r="L65" s="62">
        <f t="shared" ref="L65:L108" si="20">J65*K65</f>
        <v>218.624</v>
      </c>
      <c r="M65" s="64">
        <f t="shared" ref="M65:M108" si="21">G65*13.664</f>
        <v>54.656</v>
      </c>
      <c r="N65" s="34" t="s">
        <v>171</v>
      </c>
      <c r="O65" s="65" t="s">
        <v>27</v>
      </c>
      <c r="P65" s="100"/>
      <c r="Q65" s="100"/>
    </row>
    <row r="66" s="4" customFormat="1" ht="18.6" customHeight="1" spans="1:17">
      <c r="A66" s="31">
        <f t="shared" si="17"/>
        <v>60</v>
      </c>
      <c r="B66" s="32" t="s">
        <v>172</v>
      </c>
      <c r="C66" s="33" t="s">
        <v>22</v>
      </c>
      <c r="D66" s="34" t="s">
        <v>35</v>
      </c>
      <c r="E66" s="35" t="s">
        <v>24</v>
      </c>
      <c r="F66" s="33" t="s">
        <v>25</v>
      </c>
      <c r="G66" s="36">
        <v>30</v>
      </c>
      <c r="H66" s="36">
        <v>30</v>
      </c>
      <c r="I66" s="61">
        <f t="shared" si="18"/>
        <v>33600</v>
      </c>
      <c r="J66" s="62">
        <f t="shared" si="19"/>
        <v>2049.6</v>
      </c>
      <c r="K66" s="63">
        <v>0.8</v>
      </c>
      <c r="L66" s="62">
        <f t="shared" si="20"/>
        <v>1639.68</v>
      </c>
      <c r="M66" s="64">
        <f t="shared" si="21"/>
        <v>409.92</v>
      </c>
      <c r="N66" s="34" t="s">
        <v>173</v>
      </c>
      <c r="O66" s="65" t="s">
        <v>27</v>
      </c>
      <c r="P66" s="100"/>
      <c r="Q66" s="100"/>
    </row>
    <row r="67" s="4" customFormat="1" ht="18.6" customHeight="1" spans="1:17">
      <c r="A67" s="31">
        <f t="shared" si="17"/>
        <v>61</v>
      </c>
      <c r="B67" s="32" t="s">
        <v>174</v>
      </c>
      <c r="C67" s="33" t="s">
        <v>22</v>
      </c>
      <c r="D67" s="34" t="s">
        <v>125</v>
      </c>
      <c r="E67" s="35" t="s">
        <v>24</v>
      </c>
      <c r="F67" s="33" t="s">
        <v>25</v>
      </c>
      <c r="G67" s="36">
        <v>16</v>
      </c>
      <c r="H67" s="36">
        <v>16</v>
      </c>
      <c r="I67" s="61">
        <f t="shared" si="18"/>
        <v>17920</v>
      </c>
      <c r="J67" s="62">
        <f t="shared" si="19"/>
        <v>1093.12</v>
      </c>
      <c r="K67" s="63">
        <v>0.8</v>
      </c>
      <c r="L67" s="62">
        <f t="shared" si="20"/>
        <v>874.496</v>
      </c>
      <c r="M67" s="64">
        <f t="shared" si="21"/>
        <v>218.624</v>
      </c>
      <c r="N67" s="34" t="s">
        <v>175</v>
      </c>
      <c r="O67" s="65" t="s">
        <v>27</v>
      </c>
      <c r="P67" s="100"/>
      <c r="Q67" s="100"/>
    </row>
    <row r="68" s="4" customFormat="1" ht="18.6" customHeight="1" spans="1:17">
      <c r="A68" s="31">
        <f t="shared" si="17"/>
        <v>62</v>
      </c>
      <c r="B68" s="32" t="s">
        <v>176</v>
      </c>
      <c r="C68" s="33" t="s">
        <v>22</v>
      </c>
      <c r="D68" s="34" t="s">
        <v>177</v>
      </c>
      <c r="E68" s="35" t="s">
        <v>24</v>
      </c>
      <c r="F68" s="33" t="s">
        <v>25</v>
      </c>
      <c r="G68" s="36">
        <v>30</v>
      </c>
      <c r="H68" s="36">
        <v>30</v>
      </c>
      <c r="I68" s="61">
        <f t="shared" si="18"/>
        <v>33600</v>
      </c>
      <c r="J68" s="62">
        <f t="shared" si="19"/>
        <v>2049.6</v>
      </c>
      <c r="K68" s="63">
        <v>0.8</v>
      </c>
      <c r="L68" s="62">
        <f t="shared" si="20"/>
        <v>1639.68</v>
      </c>
      <c r="M68" s="64">
        <f t="shared" si="21"/>
        <v>409.92</v>
      </c>
      <c r="N68" s="34" t="s">
        <v>178</v>
      </c>
      <c r="O68" s="65" t="s">
        <v>27</v>
      </c>
      <c r="P68" s="100"/>
      <c r="Q68" s="100"/>
    </row>
    <row r="69" s="4" customFormat="1" ht="18.6" customHeight="1" spans="1:17">
      <c r="A69" s="31">
        <f t="shared" si="17"/>
        <v>63</v>
      </c>
      <c r="B69" s="32" t="s">
        <v>179</v>
      </c>
      <c r="C69" s="33" t="s">
        <v>22</v>
      </c>
      <c r="D69" s="81" t="s">
        <v>180</v>
      </c>
      <c r="E69" s="35" t="s">
        <v>24</v>
      </c>
      <c r="F69" s="33" t="s">
        <v>25</v>
      </c>
      <c r="G69" s="36">
        <v>27</v>
      </c>
      <c r="H69" s="36">
        <v>27</v>
      </c>
      <c r="I69" s="61">
        <f t="shared" si="18"/>
        <v>30240</v>
      </c>
      <c r="J69" s="62">
        <f t="shared" si="19"/>
        <v>1844.64</v>
      </c>
      <c r="K69" s="63">
        <v>0.8</v>
      </c>
      <c r="L69" s="62">
        <f t="shared" si="20"/>
        <v>1475.712</v>
      </c>
      <c r="M69" s="64">
        <f t="shared" si="21"/>
        <v>368.928</v>
      </c>
      <c r="N69" s="34" t="s">
        <v>181</v>
      </c>
      <c r="O69" s="65" t="s">
        <v>27</v>
      </c>
      <c r="P69" s="100"/>
      <c r="Q69" s="100"/>
    </row>
    <row r="70" s="4" customFormat="1" ht="18.6" customHeight="1" spans="1:17">
      <c r="A70" s="31">
        <f t="shared" si="17"/>
        <v>64</v>
      </c>
      <c r="B70" s="32" t="s">
        <v>182</v>
      </c>
      <c r="C70" s="33" t="s">
        <v>22</v>
      </c>
      <c r="D70" s="34" t="s">
        <v>32</v>
      </c>
      <c r="E70" s="35" t="s">
        <v>24</v>
      </c>
      <c r="F70" s="33" t="s">
        <v>25</v>
      </c>
      <c r="G70" s="36">
        <v>12</v>
      </c>
      <c r="H70" s="36">
        <v>12</v>
      </c>
      <c r="I70" s="61">
        <f t="shared" si="18"/>
        <v>13440</v>
      </c>
      <c r="J70" s="62">
        <f t="shared" si="19"/>
        <v>819.84</v>
      </c>
      <c r="K70" s="63">
        <v>0.8</v>
      </c>
      <c r="L70" s="62">
        <f t="shared" si="20"/>
        <v>655.872</v>
      </c>
      <c r="M70" s="64">
        <f t="shared" si="21"/>
        <v>163.968</v>
      </c>
      <c r="N70" s="34" t="s">
        <v>183</v>
      </c>
      <c r="O70" s="65" t="s">
        <v>27</v>
      </c>
      <c r="P70" s="100"/>
      <c r="Q70" s="100"/>
    </row>
    <row r="71" s="4" customFormat="1" ht="18.6" customHeight="1" spans="1:17">
      <c r="A71" s="31">
        <f t="shared" ref="A71:A80" si="22">ROW()-6</f>
        <v>65</v>
      </c>
      <c r="B71" s="32" t="s">
        <v>184</v>
      </c>
      <c r="C71" s="33" t="s">
        <v>22</v>
      </c>
      <c r="D71" s="34" t="s">
        <v>125</v>
      </c>
      <c r="E71" s="35" t="s">
        <v>24</v>
      </c>
      <c r="F71" s="33" t="s">
        <v>25</v>
      </c>
      <c r="G71" s="36">
        <v>21</v>
      </c>
      <c r="H71" s="36">
        <v>21</v>
      </c>
      <c r="I71" s="61">
        <f t="shared" si="18"/>
        <v>23520</v>
      </c>
      <c r="J71" s="62">
        <f t="shared" si="19"/>
        <v>1434.72</v>
      </c>
      <c r="K71" s="63">
        <v>0.8</v>
      </c>
      <c r="L71" s="62">
        <f t="shared" si="20"/>
        <v>1147.776</v>
      </c>
      <c r="M71" s="64">
        <f t="shared" si="21"/>
        <v>286.944</v>
      </c>
      <c r="N71" s="34" t="s">
        <v>185</v>
      </c>
      <c r="O71" s="65" t="s">
        <v>27</v>
      </c>
      <c r="P71" s="100"/>
      <c r="Q71" s="100"/>
    </row>
    <row r="72" s="4" customFormat="1" ht="18.6" customHeight="1" spans="1:17">
      <c r="A72" s="31">
        <f t="shared" si="22"/>
        <v>66</v>
      </c>
      <c r="B72" s="32" t="s">
        <v>186</v>
      </c>
      <c r="C72" s="33" t="s">
        <v>22</v>
      </c>
      <c r="D72" s="34" t="s">
        <v>187</v>
      </c>
      <c r="E72" s="35" t="s">
        <v>24</v>
      </c>
      <c r="F72" s="33" t="s">
        <v>25</v>
      </c>
      <c r="G72" s="36">
        <v>8</v>
      </c>
      <c r="H72" s="36">
        <v>8</v>
      </c>
      <c r="I72" s="61">
        <f t="shared" si="18"/>
        <v>8960</v>
      </c>
      <c r="J72" s="62">
        <f t="shared" si="19"/>
        <v>546.56</v>
      </c>
      <c r="K72" s="63">
        <v>0.8</v>
      </c>
      <c r="L72" s="62">
        <f t="shared" si="20"/>
        <v>437.248</v>
      </c>
      <c r="M72" s="64">
        <f t="shared" si="21"/>
        <v>109.312</v>
      </c>
      <c r="N72" s="34" t="s">
        <v>188</v>
      </c>
      <c r="O72" s="65" t="s">
        <v>27</v>
      </c>
      <c r="P72" s="100"/>
      <c r="Q72" s="100"/>
    </row>
    <row r="73" s="4" customFormat="1" ht="18.6" customHeight="1" spans="1:17">
      <c r="A73" s="31">
        <f t="shared" si="22"/>
        <v>67</v>
      </c>
      <c r="B73" s="32" t="s">
        <v>189</v>
      </c>
      <c r="C73" s="33" t="s">
        <v>22</v>
      </c>
      <c r="D73" s="34" t="s">
        <v>51</v>
      </c>
      <c r="E73" s="35" t="s">
        <v>24</v>
      </c>
      <c r="F73" s="33" t="s">
        <v>25</v>
      </c>
      <c r="G73" s="36">
        <v>12</v>
      </c>
      <c r="H73" s="36">
        <v>12</v>
      </c>
      <c r="I73" s="61">
        <f t="shared" si="18"/>
        <v>13440</v>
      </c>
      <c r="J73" s="62">
        <f t="shared" si="19"/>
        <v>819.84</v>
      </c>
      <c r="K73" s="63">
        <v>0.8</v>
      </c>
      <c r="L73" s="62">
        <f t="shared" si="20"/>
        <v>655.872</v>
      </c>
      <c r="M73" s="64">
        <f t="shared" si="21"/>
        <v>163.968</v>
      </c>
      <c r="N73" s="34" t="s">
        <v>190</v>
      </c>
      <c r="O73" s="65" t="s">
        <v>27</v>
      </c>
      <c r="P73" s="100"/>
      <c r="Q73" s="100"/>
    </row>
    <row r="74" s="4" customFormat="1" ht="18.6" customHeight="1" spans="1:17">
      <c r="A74" s="31">
        <f t="shared" si="22"/>
        <v>68</v>
      </c>
      <c r="B74" s="32" t="s">
        <v>191</v>
      </c>
      <c r="C74" s="33" t="s">
        <v>22</v>
      </c>
      <c r="D74" s="34" t="s">
        <v>192</v>
      </c>
      <c r="E74" s="35" t="s">
        <v>24</v>
      </c>
      <c r="F74" s="33" t="s">
        <v>25</v>
      </c>
      <c r="G74" s="36">
        <v>20</v>
      </c>
      <c r="H74" s="36">
        <v>20</v>
      </c>
      <c r="I74" s="61">
        <f t="shared" si="18"/>
        <v>22400</v>
      </c>
      <c r="J74" s="62">
        <f t="shared" si="19"/>
        <v>1366.4</v>
      </c>
      <c r="K74" s="63">
        <v>0.8</v>
      </c>
      <c r="L74" s="62">
        <f t="shared" si="20"/>
        <v>1093.12</v>
      </c>
      <c r="M74" s="64">
        <f t="shared" si="21"/>
        <v>273.28</v>
      </c>
      <c r="N74" s="34" t="s">
        <v>193</v>
      </c>
      <c r="O74" s="65" t="s">
        <v>27</v>
      </c>
      <c r="P74" s="100"/>
      <c r="Q74" s="100"/>
    </row>
    <row r="75" s="4" customFormat="1" ht="18.6" customHeight="1" spans="1:17">
      <c r="A75" s="31">
        <f t="shared" si="22"/>
        <v>69</v>
      </c>
      <c r="B75" s="32" t="s">
        <v>194</v>
      </c>
      <c r="C75" s="33" t="s">
        <v>22</v>
      </c>
      <c r="D75" s="34" t="s">
        <v>70</v>
      </c>
      <c r="E75" s="35" t="s">
        <v>24</v>
      </c>
      <c r="F75" s="33" t="s">
        <v>25</v>
      </c>
      <c r="G75" s="36">
        <v>12</v>
      </c>
      <c r="H75" s="36">
        <v>12</v>
      </c>
      <c r="I75" s="61">
        <f t="shared" si="18"/>
        <v>13440</v>
      </c>
      <c r="J75" s="62">
        <f t="shared" si="19"/>
        <v>819.84</v>
      </c>
      <c r="K75" s="63">
        <v>0.8</v>
      </c>
      <c r="L75" s="62">
        <f t="shared" si="20"/>
        <v>655.872</v>
      </c>
      <c r="M75" s="64">
        <f t="shared" si="21"/>
        <v>163.968</v>
      </c>
      <c r="N75" s="34" t="s">
        <v>195</v>
      </c>
      <c r="O75" s="65" t="s">
        <v>27</v>
      </c>
      <c r="P75" s="100"/>
      <c r="Q75" s="100"/>
    </row>
    <row r="76" s="4" customFormat="1" ht="18.6" customHeight="1" spans="1:17">
      <c r="A76" s="31">
        <f t="shared" si="22"/>
        <v>70</v>
      </c>
      <c r="B76" s="112" t="s">
        <v>196</v>
      </c>
      <c r="C76" s="33" t="s">
        <v>22</v>
      </c>
      <c r="D76" s="34" t="s">
        <v>94</v>
      </c>
      <c r="E76" s="35" t="s">
        <v>24</v>
      </c>
      <c r="F76" s="33" t="s">
        <v>25</v>
      </c>
      <c r="G76" s="36">
        <v>18</v>
      </c>
      <c r="H76" s="36">
        <v>18</v>
      </c>
      <c r="I76" s="61">
        <f t="shared" si="18"/>
        <v>20160</v>
      </c>
      <c r="J76" s="62">
        <f t="shared" si="19"/>
        <v>1229.76</v>
      </c>
      <c r="K76" s="63">
        <v>0.8</v>
      </c>
      <c r="L76" s="62">
        <f t="shared" si="20"/>
        <v>983.808</v>
      </c>
      <c r="M76" s="64">
        <f t="shared" si="21"/>
        <v>245.952</v>
      </c>
      <c r="N76" s="34" t="s">
        <v>197</v>
      </c>
      <c r="O76" s="65" t="s">
        <v>27</v>
      </c>
      <c r="P76" s="100"/>
      <c r="Q76" s="100"/>
    </row>
    <row r="77" s="4" customFormat="1" ht="18.6" customHeight="1" spans="1:17">
      <c r="A77" s="31">
        <f t="shared" si="22"/>
        <v>71</v>
      </c>
      <c r="B77" s="32" t="s">
        <v>198</v>
      </c>
      <c r="C77" s="33" t="s">
        <v>22</v>
      </c>
      <c r="D77" s="34" t="s">
        <v>199</v>
      </c>
      <c r="E77" s="35" t="s">
        <v>24</v>
      </c>
      <c r="F77" s="33" t="s">
        <v>25</v>
      </c>
      <c r="G77" s="36">
        <v>14</v>
      </c>
      <c r="H77" s="36">
        <v>14</v>
      </c>
      <c r="I77" s="61">
        <f t="shared" si="18"/>
        <v>15680</v>
      </c>
      <c r="J77" s="62">
        <f t="shared" si="19"/>
        <v>956.48</v>
      </c>
      <c r="K77" s="63">
        <v>0.8</v>
      </c>
      <c r="L77" s="62">
        <f t="shared" si="20"/>
        <v>765.184</v>
      </c>
      <c r="M77" s="64">
        <f t="shared" si="21"/>
        <v>191.296</v>
      </c>
      <c r="N77" s="34" t="s">
        <v>200</v>
      </c>
      <c r="O77" s="65" t="s">
        <v>27</v>
      </c>
      <c r="P77" s="100"/>
      <c r="Q77" s="100"/>
    </row>
    <row r="78" s="4" customFormat="1" ht="18.6" customHeight="1" spans="1:17">
      <c r="A78" s="31">
        <f t="shared" si="22"/>
        <v>72</v>
      </c>
      <c r="B78" s="112" t="s">
        <v>201</v>
      </c>
      <c r="C78" s="33" t="s">
        <v>22</v>
      </c>
      <c r="D78" s="34" t="s">
        <v>137</v>
      </c>
      <c r="E78" s="35" t="s">
        <v>24</v>
      </c>
      <c r="F78" s="33" t="s">
        <v>25</v>
      </c>
      <c r="G78" s="36">
        <v>14</v>
      </c>
      <c r="H78" s="36">
        <v>14</v>
      </c>
      <c r="I78" s="61">
        <f t="shared" si="18"/>
        <v>15680</v>
      </c>
      <c r="J78" s="62">
        <f t="shared" si="19"/>
        <v>956.48</v>
      </c>
      <c r="K78" s="63">
        <v>0.8</v>
      </c>
      <c r="L78" s="62">
        <f t="shared" si="20"/>
        <v>765.184</v>
      </c>
      <c r="M78" s="64">
        <f t="shared" si="21"/>
        <v>191.296</v>
      </c>
      <c r="N78" s="34" t="s">
        <v>202</v>
      </c>
      <c r="O78" s="65" t="s">
        <v>27</v>
      </c>
      <c r="P78" s="100"/>
      <c r="Q78" s="100"/>
    </row>
    <row r="79" s="4" customFormat="1" ht="18.6" customHeight="1" spans="1:17">
      <c r="A79" s="31">
        <f t="shared" si="22"/>
        <v>73</v>
      </c>
      <c r="B79" s="32" t="s">
        <v>203</v>
      </c>
      <c r="C79" s="33" t="s">
        <v>22</v>
      </c>
      <c r="D79" s="34" t="s">
        <v>65</v>
      </c>
      <c r="E79" s="35" t="s">
        <v>24</v>
      </c>
      <c r="F79" s="33" t="s">
        <v>25</v>
      </c>
      <c r="G79" s="36">
        <v>17</v>
      </c>
      <c r="H79" s="36">
        <v>17</v>
      </c>
      <c r="I79" s="61">
        <f t="shared" si="18"/>
        <v>19040</v>
      </c>
      <c r="J79" s="62">
        <f t="shared" si="19"/>
        <v>1161.44</v>
      </c>
      <c r="K79" s="63">
        <v>0.8</v>
      </c>
      <c r="L79" s="62">
        <f t="shared" si="20"/>
        <v>929.152</v>
      </c>
      <c r="M79" s="64">
        <f t="shared" si="21"/>
        <v>232.288</v>
      </c>
      <c r="N79" s="34" t="s">
        <v>204</v>
      </c>
      <c r="O79" s="65" t="s">
        <v>27</v>
      </c>
      <c r="P79" s="100"/>
      <c r="Q79" s="100"/>
    </row>
    <row r="80" s="4" customFormat="1" ht="18.6" customHeight="1" spans="1:17">
      <c r="A80" s="31">
        <f t="shared" si="22"/>
        <v>74</v>
      </c>
      <c r="B80" s="32" t="s">
        <v>205</v>
      </c>
      <c r="C80" s="33" t="s">
        <v>22</v>
      </c>
      <c r="D80" s="81" t="s">
        <v>97</v>
      </c>
      <c r="E80" s="35" t="s">
        <v>24</v>
      </c>
      <c r="F80" s="33" t="s">
        <v>25</v>
      </c>
      <c r="G80" s="36">
        <v>24</v>
      </c>
      <c r="H80" s="36">
        <v>24</v>
      </c>
      <c r="I80" s="61">
        <f t="shared" si="18"/>
        <v>26880</v>
      </c>
      <c r="J80" s="62">
        <f t="shared" si="19"/>
        <v>1639.68</v>
      </c>
      <c r="K80" s="63">
        <v>0.8</v>
      </c>
      <c r="L80" s="62">
        <f t="shared" si="20"/>
        <v>1311.744</v>
      </c>
      <c r="M80" s="64">
        <f t="shared" si="21"/>
        <v>327.936</v>
      </c>
      <c r="N80" s="34" t="s">
        <v>206</v>
      </c>
      <c r="O80" s="65" t="s">
        <v>27</v>
      </c>
      <c r="P80" s="100"/>
      <c r="Q80" s="100"/>
    </row>
    <row r="81" s="4" customFormat="1" ht="18.6" customHeight="1" spans="1:17">
      <c r="A81" s="31">
        <f t="shared" ref="A81:A90" si="23">ROW()-6</f>
        <v>75</v>
      </c>
      <c r="B81" s="112" t="s">
        <v>207</v>
      </c>
      <c r="C81" s="33" t="s">
        <v>22</v>
      </c>
      <c r="D81" s="34" t="s">
        <v>97</v>
      </c>
      <c r="E81" s="35" t="s">
        <v>24</v>
      </c>
      <c r="F81" s="33" t="s">
        <v>25</v>
      </c>
      <c r="G81" s="36">
        <v>60</v>
      </c>
      <c r="H81" s="36">
        <v>60</v>
      </c>
      <c r="I81" s="61">
        <f t="shared" si="18"/>
        <v>67200</v>
      </c>
      <c r="J81" s="62">
        <f t="shared" si="19"/>
        <v>4099.2</v>
      </c>
      <c r="K81" s="63">
        <v>0.8</v>
      </c>
      <c r="L81" s="62">
        <f t="shared" si="20"/>
        <v>3279.36</v>
      </c>
      <c r="M81" s="64">
        <f t="shared" si="21"/>
        <v>819.84</v>
      </c>
      <c r="N81" s="34" t="s">
        <v>208</v>
      </c>
      <c r="O81" s="65" t="s">
        <v>27</v>
      </c>
      <c r="P81" s="100"/>
      <c r="Q81" s="100"/>
    </row>
    <row r="82" s="4" customFormat="1" ht="18.6" customHeight="1" spans="1:17">
      <c r="A82" s="31">
        <f t="shared" si="23"/>
        <v>76</v>
      </c>
      <c r="B82" s="112" t="s">
        <v>209</v>
      </c>
      <c r="C82" s="33" t="s">
        <v>22</v>
      </c>
      <c r="D82" s="34" t="s">
        <v>48</v>
      </c>
      <c r="E82" s="35" t="s">
        <v>24</v>
      </c>
      <c r="F82" s="33" t="s">
        <v>25</v>
      </c>
      <c r="G82" s="36">
        <v>40</v>
      </c>
      <c r="H82" s="36">
        <v>40</v>
      </c>
      <c r="I82" s="61">
        <f t="shared" si="18"/>
        <v>44800</v>
      </c>
      <c r="J82" s="62">
        <f t="shared" si="19"/>
        <v>2732.8</v>
      </c>
      <c r="K82" s="63">
        <v>0.8</v>
      </c>
      <c r="L82" s="62">
        <f t="shared" si="20"/>
        <v>2186.24</v>
      </c>
      <c r="M82" s="64">
        <f t="shared" si="21"/>
        <v>546.56</v>
      </c>
      <c r="N82" s="34" t="s">
        <v>210</v>
      </c>
      <c r="O82" s="65" t="s">
        <v>27</v>
      </c>
      <c r="P82" s="100"/>
      <c r="Q82" s="100"/>
    </row>
    <row r="83" s="4" customFormat="1" ht="18.6" customHeight="1" spans="1:17">
      <c r="A83" s="31">
        <f t="shared" si="23"/>
        <v>77</v>
      </c>
      <c r="B83" s="112" t="s">
        <v>211</v>
      </c>
      <c r="C83" s="33" t="s">
        <v>22</v>
      </c>
      <c r="D83" s="34" t="s">
        <v>32</v>
      </c>
      <c r="E83" s="35" t="s">
        <v>24</v>
      </c>
      <c r="F83" s="33" t="s">
        <v>25</v>
      </c>
      <c r="G83" s="36">
        <v>11</v>
      </c>
      <c r="H83" s="36">
        <v>11</v>
      </c>
      <c r="I83" s="61">
        <f t="shared" si="18"/>
        <v>12320</v>
      </c>
      <c r="J83" s="62">
        <f t="shared" si="19"/>
        <v>751.52</v>
      </c>
      <c r="K83" s="63">
        <v>0.8</v>
      </c>
      <c r="L83" s="62">
        <f t="shared" si="20"/>
        <v>601.216</v>
      </c>
      <c r="M83" s="64">
        <f t="shared" si="21"/>
        <v>150.304</v>
      </c>
      <c r="N83" s="34" t="s">
        <v>212</v>
      </c>
      <c r="O83" s="65" t="s">
        <v>27</v>
      </c>
      <c r="P83" s="100"/>
      <c r="Q83" s="100"/>
    </row>
    <row r="84" s="4" customFormat="1" ht="18.6" customHeight="1" spans="1:17">
      <c r="A84" s="31">
        <f t="shared" si="23"/>
        <v>78</v>
      </c>
      <c r="B84" s="32" t="s">
        <v>213</v>
      </c>
      <c r="C84" s="33" t="s">
        <v>22</v>
      </c>
      <c r="D84" s="34" t="s">
        <v>214</v>
      </c>
      <c r="E84" s="35" t="s">
        <v>24</v>
      </c>
      <c r="F84" s="33" t="s">
        <v>25</v>
      </c>
      <c r="G84" s="36">
        <v>28</v>
      </c>
      <c r="H84" s="36">
        <v>28</v>
      </c>
      <c r="I84" s="61">
        <f t="shared" si="18"/>
        <v>31360</v>
      </c>
      <c r="J84" s="62">
        <f t="shared" si="19"/>
        <v>1912.96</v>
      </c>
      <c r="K84" s="63">
        <v>0.8</v>
      </c>
      <c r="L84" s="62">
        <f t="shared" si="20"/>
        <v>1530.368</v>
      </c>
      <c r="M84" s="64">
        <f t="shared" si="21"/>
        <v>382.592</v>
      </c>
      <c r="N84" s="34" t="s">
        <v>215</v>
      </c>
      <c r="O84" s="65" t="s">
        <v>27</v>
      </c>
      <c r="P84" s="100"/>
      <c r="Q84" s="100"/>
    </row>
    <row r="85" s="4" customFormat="1" ht="18.6" customHeight="1" spans="1:17">
      <c r="A85" s="31">
        <f t="shared" si="23"/>
        <v>79</v>
      </c>
      <c r="B85" s="112" t="s">
        <v>216</v>
      </c>
      <c r="C85" s="33" t="s">
        <v>22</v>
      </c>
      <c r="D85" s="34" t="s">
        <v>38</v>
      </c>
      <c r="E85" s="35" t="s">
        <v>24</v>
      </c>
      <c r="F85" s="33" t="s">
        <v>25</v>
      </c>
      <c r="G85" s="36">
        <v>10</v>
      </c>
      <c r="H85" s="36">
        <v>10</v>
      </c>
      <c r="I85" s="61">
        <f t="shared" si="18"/>
        <v>11200</v>
      </c>
      <c r="J85" s="62">
        <f t="shared" si="19"/>
        <v>683.2</v>
      </c>
      <c r="K85" s="63">
        <v>0.8</v>
      </c>
      <c r="L85" s="62">
        <f t="shared" si="20"/>
        <v>546.56</v>
      </c>
      <c r="M85" s="64">
        <f t="shared" si="21"/>
        <v>136.64</v>
      </c>
      <c r="N85" s="34" t="s">
        <v>217</v>
      </c>
      <c r="O85" s="65" t="s">
        <v>27</v>
      </c>
      <c r="P85" s="100"/>
      <c r="Q85" s="100"/>
    </row>
    <row r="86" s="4" customFormat="1" ht="18.6" customHeight="1" spans="1:17">
      <c r="A86" s="31">
        <f t="shared" si="23"/>
        <v>80</v>
      </c>
      <c r="B86" s="32" t="s">
        <v>218</v>
      </c>
      <c r="C86" s="33" t="s">
        <v>22</v>
      </c>
      <c r="D86" s="34" t="s">
        <v>94</v>
      </c>
      <c r="E86" s="35" t="s">
        <v>24</v>
      </c>
      <c r="F86" s="33" t="s">
        <v>25</v>
      </c>
      <c r="G86" s="36">
        <v>11</v>
      </c>
      <c r="H86" s="36">
        <v>11</v>
      </c>
      <c r="I86" s="61">
        <f t="shared" si="18"/>
        <v>12320</v>
      </c>
      <c r="J86" s="62">
        <f t="shared" si="19"/>
        <v>751.52</v>
      </c>
      <c r="K86" s="63">
        <v>0.8</v>
      </c>
      <c r="L86" s="62">
        <f t="shared" si="20"/>
        <v>601.216</v>
      </c>
      <c r="M86" s="64">
        <f t="shared" si="21"/>
        <v>150.304</v>
      </c>
      <c r="N86" s="34" t="s">
        <v>219</v>
      </c>
      <c r="O86" s="65" t="s">
        <v>27</v>
      </c>
      <c r="P86" s="100"/>
      <c r="Q86" s="100"/>
    </row>
    <row r="87" s="4" customFormat="1" ht="18.6" customHeight="1" spans="1:17">
      <c r="A87" s="31">
        <f t="shared" si="23"/>
        <v>81</v>
      </c>
      <c r="B87" s="112" t="s">
        <v>220</v>
      </c>
      <c r="C87" s="33" t="s">
        <v>22</v>
      </c>
      <c r="D87" s="34" t="s">
        <v>221</v>
      </c>
      <c r="E87" s="35" t="s">
        <v>24</v>
      </c>
      <c r="F87" s="33" t="s">
        <v>25</v>
      </c>
      <c r="G87" s="36">
        <v>9</v>
      </c>
      <c r="H87" s="36">
        <v>9</v>
      </c>
      <c r="I87" s="61">
        <f t="shared" si="18"/>
        <v>10080</v>
      </c>
      <c r="J87" s="62">
        <f t="shared" si="19"/>
        <v>614.88</v>
      </c>
      <c r="K87" s="63">
        <v>0.8</v>
      </c>
      <c r="L87" s="62">
        <f t="shared" si="20"/>
        <v>491.904</v>
      </c>
      <c r="M87" s="64">
        <f t="shared" si="21"/>
        <v>122.976</v>
      </c>
      <c r="N87" s="34" t="s">
        <v>222</v>
      </c>
      <c r="O87" s="65" t="s">
        <v>27</v>
      </c>
      <c r="P87" s="100"/>
      <c r="Q87" s="100"/>
    </row>
    <row r="88" s="4" customFormat="1" ht="18.6" customHeight="1" spans="1:17">
      <c r="A88" s="31">
        <f t="shared" si="23"/>
        <v>82</v>
      </c>
      <c r="B88" s="112" t="s">
        <v>223</v>
      </c>
      <c r="C88" s="33" t="s">
        <v>22</v>
      </c>
      <c r="D88" s="34" t="s">
        <v>224</v>
      </c>
      <c r="E88" s="35" t="s">
        <v>24</v>
      </c>
      <c r="F88" s="33" t="s">
        <v>25</v>
      </c>
      <c r="G88" s="36">
        <v>93</v>
      </c>
      <c r="H88" s="36">
        <v>93</v>
      </c>
      <c r="I88" s="61">
        <f t="shared" si="18"/>
        <v>104160</v>
      </c>
      <c r="J88" s="62">
        <f t="shared" si="19"/>
        <v>6353.76</v>
      </c>
      <c r="K88" s="63">
        <v>0.8</v>
      </c>
      <c r="L88" s="62">
        <f t="shared" si="20"/>
        <v>5083.008</v>
      </c>
      <c r="M88" s="64">
        <f t="shared" si="21"/>
        <v>1270.752</v>
      </c>
      <c r="N88" s="34" t="s">
        <v>225</v>
      </c>
      <c r="O88" s="65" t="s">
        <v>27</v>
      </c>
      <c r="P88" s="100"/>
      <c r="Q88" s="100"/>
    </row>
    <row r="89" s="4" customFormat="1" ht="18.6" customHeight="1" spans="1:17">
      <c r="A89" s="31">
        <f t="shared" si="23"/>
        <v>83</v>
      </c>
      <c r="B89" s="32" t="s">
        <v>226</v>
      </c>
      <c r="C89" s="33" t="s">
        <v>22</v>
      </c>
      <c r="D89" s="34" t="s">
        <v>97</v>
      </c>
      <c r="E89" s="35" t="s">
        <v>24</v>
      </c>
      <c r="F89" s="33" t="s">
        <v>25</v>
      </c>
      <c r="G89" s="36">
        <v>11</v>
      </c>
      <c r="H89" s="36">
        <v>11</v>
      </c>
      <c r="I89" s="61">
        <f t="shared" si="18"/>
        <v>12320</v>
      </c>
      <c r="J89" s="62">
        <f t="shared" si="19"/>
        <v>751.52</v>
      </c>
      <c r="K89" s="63">
        <v>0.8</v>
      </c>
      <c r="L89" s="62">
        <f t="shared" si="20"/>
        <v>601.216</v>
      </c>
      <c r="M89" s="64">
        <f t="shared" si="21"/>
        <v>150.304</v>
      </c>
      <c r="N89" s="34" t="s">
        <v>227</v>
      </c>
      <c r="O89" s="65" t="s">
        <v>27</v>
      </c>
      <c r="P89" s="100"/>
      <c r="Q89" s="100"/>
    </row>
    <row r="90" s="4" customFormat="1" ht="18.6" customHeight="1" spans="1:17">
      <c r="A90" s="31">
        <f t="shared" si="23"/>
        <v>84</v>
      </c>
      <c r="B90" s="112" t="s">
        <v>228</v>
      </c>
      <c r="C90" s="33" t="s">
        <v>22</v>
      </c>
      <c r="D90" s="34" t="s">
        <v>48</v>
      </c>
      <c r="E90" s="35" t="s">
        <v>24</v>
      </c>
      <c r="F90" s="33" t="s">
        <v>25</v>
      </c>
      <c r="G90" s="36">
        <v>14</v>
      </c>
      <c r="H90" s="36">
        <v>14</v>
      </c>
      <c r="I90" s="61">
        <f t="shared" si="18"/>
        <v>15680</v>
      </c>
      <c r="J90" s="62">
        <f t="shared" si="19"/>
        <v>956.48</v>
      </c>
      <c r="K90" s="63">
        <v>0.8</v>
      </c>
      <c r="L90" s="62">
        <f t="shared" si="20"/>
        <v>765.184</v>
      </c>
      <c r="M90" s="64">
        <f t="shared" si="21"/>
        <v>191.296</v>
      </c>
      <c r="N90" s="34" t="s">
        <v>229</v>
      </c>
      <c r="O90" s="65" t="s">
        <v>27</v>
      </c>
      <c r="P90" s="100"/>
      <c r="Q90" s="100"/>
    </row>
    <row r="91" s="4" customFormat="1" ht="18.6" customHeight="1" spans="1:17">
      <c r="A91" s="31">
        <f t="shared" ref="A91:A100" si="24">ROW()-6</f>
        <v>85</v>
      </c>
      <c r="B91" s="112" t="s">
        <v>230</v>
      </c>
      <c r="C91" s="33" t="s">
        <v>22</v>
      </c>
      <c r="D91" s="34" t="s">
        <v>91</v>
      </c>
      <c r="E91" s="35" t="s">
        <v>24</v>
      </c>
      <c r="F91" s="33" t="s">
        <v>25</v>
      </c>
      <c r="G91" s="36">
        <v>18</v>
      </c>
      <c r="H91" s="36">
        <v>18</v>
      </c>
      <c r="I91" s="61">
        <f t="shared" si="18"/>
        <v>20160</v>
      </c>
      <c r="J91" s="62">
        <f t="shared" si="19"/>
        <v>1229.76</v>
      </c>
      <c r="K91" s="63">
        <v>0.8</v>
      </c>
      <c r="L91" s="62">
        <f t="shared" si="20"/>
        <v>983.808</v>
      </c>
      <c r="M91" s="64">
        <f t="shared" si="21"/>
        <v>245.952</v>
      </c>
      <c r="N91" s="34" t="s">
        <v>231</v>
      </c>
      <c r="O91" s="65" t="s">
        <v>27</v>
      </c>
      <c r="P91" s="100"/>
      <c r="Q91" s="100"/>
    </row>
    <row r="92" s="4" customFormat="1" ht="18.6" customHeight="1" spans="1:17">
      <c r="A92" s="31">
        <f t="shared" si="24"/>
        <v>86</v>
      </c>
      <c r="B92" s="32" t="s">
        <v>232</v>
      </c>
      <c r="C92" s="33" t="s">
        <v>22</v>
      </c>
      <c r="D92" s="34" t="s">
        <v>48</v>
      </c>
      <c r="E92" s="35" t="s">
        <v>24</v>
      </c>
      <c r="F92" s="33" t="s">
        <v>25</v>
      </c>
      <c r="G92" s="36">
        <v>3.5</v>
      </c>
      <c r="H92" s="36">
        <v>3.5</v>
      </c>
      <c r="I92" s="61">
        <f t="shared" si="18"/>
        <v>3920</v>
      </c>
      <c r="J92" s="62">
        <f t="shared" si="19"/>
        <v>239.12</v>
      </c>
      <c r="K92" s="63">
        <v>0.8</v>
      </c>
      <c r="L92" s="62">
        <f t="shared" si="20"/>
        <v>191.296</v>
      </c>
      <c r="M92" s="64">
        <f t="shared" si="21"/>
        <v>47.824</v>
      </c>
      <c r="N92" s="34" t="s">
        <v>233</v>
      </c>
      <c r="O92" s="65" t="s">
        <v>27</v>
      </c>
      <c r="P92" s="100"/>
      <c r="Q92" s="100"/>
    </row>
    <row r="93" s="4" customFormat="1" ht="18.6" customHeight="1" spans="1:17">
      <c r="A93" s="31">
        <f t="shared" si="24"/>
        <v>87</v>
      </c>
      <c r="B93" s="112" t="s">
        <v>234</v>
      </c>
      <c r="C93" s="33" t="s">
        <v>22</v>
      </c>
      <c r="D93" s="34" t="s">
        <v>32</v>
      </c>
      <c r="E93" s="35" t="s">
        <v>24</v>
      </c>
      <c r="F93" s="33" t="s">
        <v>25</v>
      </c>
      <c r="G93" s="36">
        <v>11</v>
      </c>
      <c r="H93" s="36">
        <v>11</v>
      </c>
      <c r="I93" s="61">
        <f t="shared" si="18"/>
        <v>12320</v>
      </c>
      <c r="J93" s="62">
        <f t="shared" si="19"/>
        <v>751.52</v>
      </c>
      <c r="K93" s="63">
        <v>0.8</v>
      </c>
      <c r="L93" s="62">
        <f t="shared" si="20"/>
        <v>601.216</v>
      </c>
      <c r="M93" s="64">
        <f t="shared" si="21"/>
        <v>150.304</v>
      </c>
      <c r="N93" s="34" t="s">
        <v>235</v>
      </c>
      <c r="O93" s="65" t="s">
        <v>27</v>
      </c>
      <c r="P93" s="100"/>
      <c r="Q93" s="100"/>
    </row>
    <row r="94" s="4" customFormat="1" ht="18.6" customHeight="1" spans="1:17">
      <c r="A94" s="31">
        <f t="shared" si="24"/>
        <v>88</v>
      </c>
      <c r="B94" s="112" t="s">
        <v>236</v>
      </c>
      <c r="C94" s="33" t="s">
        <v>22</v>
      </c>
      <c r="D94" s="34" t="s">
        <v>94</v>
      </c>
      <c r="E94" s="35" t="s">
        <v>24</v>
      </c>
      <c r="F94" s="33" t="s">
        <v>25</v>
      </c>
      <c r="G94" s="36">
        <v>25</v>
      </c>
      <c r="H94" s="36">
        <v>25</v>
      </c>
      <c r="I94" s="61">
        <f t="shared" si="18"/>
        <v>28000</v>
      </c>
      <c r="J94" s="62">
        <f t="shared" si="19"/>
        <v>1708</v>
      </c>
      <c r="K94" s="63">
        <v>0.8</v>
      </c>
      <c r="L94" s="62">
        <f t="shared" si="20"/>
        <v>1366.4</v>
      </c>
      <c r="M94" s="64">
        <f t="shared" si="21"/>
        <v>341.6</v>
      </c>
      <c r="N94" s="34" t="s">
        <v>237</v>
      </c>
      <c r="O94" s="65" t="s">
        <v>27</v>
      </c>
      <c r="P94" s="100"/>
      <c r="Q94" s="100"/>
    </row>
    <row r="95" s="4" customFormat="1" ht="18.6" customHeight="1" spans="1:17">
      <c r="A95" s="31">
        <f t="shared" si="24"/>
        <v>89</v>
      </c>
      <c r="B95" s="112" t="s">
        <v>238</v>
      </c>
      <c r="C95" s="33" t="s">
        <v>22</v>
      </c>
      <c r="D95" s="34" t="s">
        <v>239</v>
      </c>
      <c r="E95" s="35" t="s">
        <v>24</v>
      </c>
      <c r="F95" s="33" t="s">
        <v>25</v>
      </c>
      <c r="G95" s="36">
        <v>20</v>
      </c>
      <c r="H95" s="36">
        <v>20</v>
      </c>
      <c r="I95" s="61">
        <f t="shared" si="18"/>
        <v>22400</v>
      </c>
      <c r="J95" s="62">
        <f t="shared" si="19"/>
        <v>1366.4</v>
      </c>
      <c r="K95" s="63">
        <v>0.8</v>
      </c>
      <c r="L95" s="62">
        <f t="shared" si="20"/>
        <v>1093.12</v>
      </c>
      <c r="M95" s="64">
        <f t="shared" si="21"/>
        <v>273.28</v>
      </c>
      <c r="N95" s="34" t="s">
        <v>240</v>
      </c>
      <c r="O95" s="65" t="s">
        <v>27</v>
      </c>
      <c r="P95" s="100"/>
      <c r="Q95" s="100"/>
    </row>
    <row r="96" s="4" customFormat="1" ht="18.6" customHeight="1" spans="1:17">
      <c r="A96" s="31">
        <f t="shared" si="24"/>
        <v>90</v>
      </c>
      <c r="B96" s="112" t="s">
        <v>241</v>
      </c>
      <c r="C96" s="33" t="s">
        <v>22</v>
      </c>
      <c r="D96" s="34" t="s">
        <v>35</v>
      </c>
      <c r="E96" s="35" t="s">
        <v>24</v>
      </c>
      <c r="F96" s="33" t="s">
        <v>25</v>
      </c>
      <c r="G96" s="36">
        <v>22</v>
      </c>
      <c r="H96" s="36">
        <v>22</v>
      </c>
      <c r="I96" s="61">
        <f t="shared" si="18"/>
        <v>24640</v>
      </c>
      <c r="J96" s="62">
        <f t="shared" si="19"/>
        <v>1503.04</v>
      </c>
      <c r="K96" s="63">
        <v>0.8</v>
      </c>
      <c r="L96" s="62">
        <f t="shared" si="20"/>
        <v>1202.432</v>
      </c>
      <c r="M96" s="64">
        <f t="shared" si="21"/>
        <v>300.608</v>
      </c>
      <c r="N96" s="34" t="s">
        <v>242</v>
      </c>
      <c r="O96" s="65" t="s">
        <v>27</v>
      </c>
      <c r="P96" s="100"/>
      <c r="Q96" s="100"/>
    </row>
    <row r="97" s="4" customFormat="1" ht="18.6" customHeight="1" spans="1:17">
      <c r="A97" s="31">
        <f t="shared" si="24"/>
        <v>91</v>
      </c>
      <c r="B97" s="112" t="s">
        <v>243</v>
      </c>
      <c r="C97" s="33" t="s">
        <v>22</v>
      </c>
      <c r="D97" s="34" t="s">
        <v>91</v>
      </c>
      <c r="E97" s="35" t="s">
        <v>24</v>
      </c>
      <c r="F97" s="33" t="s">
        <v>25</v>
      </c>
      <c r="G97" s="36">
        <v>20</v>
      </c>
      <c r="H97" s="36">
        <v>20</v>
      </c>
      <c r="I97" s="61">
        <f t="shared" si="18"/>
        <v>22400</v>
      </c>
      <c r="J97" s="62">
        <f t="shared" si="19"/>
        <v>1366.4</v>
      </c>
      <c r="K97" s="63">
        <v>0.8</v>
      </c>
      <c r="L97" s="62">
        <f t="shared" si="20"/>
        <v>1093.12</v>
      </c>
      <c r="M97" s="64">
        <f t="shared" si="21"/>
        <v>273.28</v>
      </c>
      <c r="N97" s="34" t="s">
        <v>244</v>
      </c>
      <c r="O97" s="65" t="s">
        <v>27</v>
      </c>
      <c r="P97" s="100"/>
      <c r="Q97" s="100"/>
    </row>
    <row r="98" s="4" customFormat="1" ht="18.6" customHeight="1" spans="1:17">
      <c r="A98" s="31">
        <f t="shared" si="24"/>
        <v>92</v>
      </c>
      <c r="B98" s="112" t="s">
        <v>245</v>
      </c>
      <c r="C98" s="33" t="s">
        <v>22</v>
      </c>
      <c r="D98" s="34" t="s">
        <v>153</v>
      </c>
      <c r="E98" s="35" t="s">
        <v>24</v>
      </c>
      <c r="F98" s="33" t="s">
        <v>25</v>
      </c>
      <c r="G98" s="36">
        <v>11</v>
      </c>
      <c r="H98" s="36">
        <v>11</v>
      </c>
      <c r="I98" s="61">
        <f t="shared" si="18"/>
        <v>12320</v>
      </c>
      <c r="J98" s="62">
        <f t="shared" si="19"/>
        <v>751.52</v>
      </c>
      <c r="K98" s="63">
        <v>0.8</v>
      </c>
      <c r="L98" s="62">
        <f t="shared" si="20"/>
        <v>601.216</v>
      </c>
      <c r="M98" s="64">
        <f t="shared" si="21"/>
        <v>150.304</v>
      </c>
      <c r="N98" s="34" t="s">
        <v>246</v>
      </c>
      <c r="O98" s="65" t="s">
        <v>27</v>
      </c>
      <c r="P98" s="100"/>
      <c r="Q98" s="100"/>
    </row>
    <row r="99" s="4" customFormat="1" ht="18.6" customHeight="1" spans="1:17">
      <c r="A99" s="31">
        <f t="shared" si="24"/>
        <v>93</v>
      </c>
      <c r="B99" s="32" t="s">
        <v>247</v>
      </c>
      <c r="C99" s="33" t="s">
        <v>22</v>
      </c>
      <c r="D99" s="34" t="s">
        <v>180</v>
      </c>
      <c r="E99" s="35" t="s">
        <v>24</v>
      </c>
      <c r="F99" s="33" t="s">
        <v>25</v>
      </c>
      <c r="G99" s="36">
        <v>16</v>
      </c>
      <c r="H99" s="36">
        <v>16</v>
      </c>
      <c r="I99" s="61">
        <f t="shared" si="18"/>
        <v>17920</v>
      </c>
      <c r="J99" s="62">
        <f t="shared" si="19"/>
        <v>1093.12</v>
      </c>
      <c r="K99" s="63">
        <v>0.8</v>
      </c>
      <c r="L99" s="62">
        <f t="shared" si="20"/>
        <v>874.496</v>
      </c>
      <c r="M99" s="64">
        <f t="shared" si="21"/>
        <v>218.624</v>
      </c>
      <c r="N99" s="34" t="s">
        <v>248</v>
      </c>
      <c r="O99" s="65" t="s">
        <v>27</v>
      </c>
      <c r="P99" s="100"/>
      <c r="Q99" s="100"/>
    </row>
    <row r="100" s="4" customFormat="1" ht="18.6" customHeight="1" spans="1:17">
      <c r="A100" s="31">
        <f t="shared" si="24"/>
        <v>94</v>
      </c>
      <c r="B100" s="112" t="s">
        <v>249</v>
      </c>
      <c r="C100" s="33" t="s">
        <v>22</v>
      </c>
      <c r="D100" s="34" t="s">
        <v>81</v>
      </c>
      <c r="E100" s="35" t="s">
        <v>24</v>
      </c>
      <c r="F100" s="33" t="s">
        <v>25</v>
      </c>
      <c r="G100" s="36">
        <v>40</v>
      </c>
      <c r="H100" s="36">
        <v>40</v>
      </c>
      <c r="I100" s="61">
        <f t="shared" si="18"/>
        <v>44800</v>
      </c>
      <c r="J100" s="62">
        <f t="shared" si="19"/>
        <v>2732.8</v>
      </c>
      <c r="K100" s="63">
        <v>0.8</v>
      </c>
      <c r="L100" s="62">
        <f t="shared" si="20"/>
        <v>2186.24</v>
      </c>
      <c r="M100" s="64">
        <f t="shared" si="21"/>
        <v>546.56</v>
      </c>
      <c r="N100" s="34" t="s">
        <v>250</v>
      </c>
      <c r="O100" s="65" t="s">
        <v>27</v>
      </c>
      <c r="P100" s="100"/>
      <c r="Q100" s="100"/>
    </row>
    <row r="101" s="4" customFormat="1" ht="18.6" customHeight="1" spans="1:17">
      <c r="A101" s="31">
        <f t="shared" ref="A101:A110" si="25">ROW()-6</f>
        <v>95</v>
      </c>
      <c r="B101" s="112" t="s">
        <v>251</v>
      </c>
      <c r="C101" s="33" t="s">
        <v>22</v>
      </c>
      <c r="D101" s="34" t="s">
        <v>88</v>
      </c>
      <c r="E101" s="35" t="s">
        <v>24</v>
      </c>
      <c r="F101" s="33" t="s">
        <v>25</v>
      </c>
      <c r="G101" s="36">
        <v>18</v>
      </c>
      <c r="H101" s="36">
        <v>18</v>
      </c>
      <c r="I101" s="61">
        <f t="shared" si="18"/>
        <v>20160</v>
      </c>
      <c r="J101" s="62">
        <f t="shared" si="19"/>
        <v>1229.76</v>
      </c>
      <c r="K101" s="63">
        <v>0.8</v>
      </c>
      <c r="L101" s="62">
        <f t="shared" si="20"/>
        <v>983.808</v>
      </c>
      <c r="M101" s="64">
        <f t="shared" si="21"/>
        <v>245.952</v>
      </c>
      <c r="N101" s="34" t="s">
        <v>252</v>
      </c>
      <c r="O101" s="65" t="s">
        <v>27</v>
      </c>
      <c r="P101" s="100"/>
      <c r="Q101" s="100"/>
    </row>
    <row r="102" s="4" customFormat="1" ht="18.6" customHeight="1" spans="1:17">
      <c r="A102" s="31">
        <f t="shared" si="25"/>
        <v>96</v>
      </c>
      <c r="B102" s="32" t="s">
        <v>253</v>
      </c>
      <c r="C102" s="33" t="s">
        <v>22</v>
      </c>
      <c r="D102" s="34" t="s">
        <v>91</v>
      </c>
      <c r="E102" s="35" t="s">
        <v>24</v>
      </c>
      <c r="F102" s="33" t="s">
        <v>25</v>
      </c>
      <c r="G102" s="36">
        <v>21</v>
      </c>
      <c r="H102" s="36">
        <v>21</v>
      </c>
      <c r="I102" s="61">
        <f t="shared" si="18"/>
        <v>23520</v>
      </c>
      <c r="J102" s="62">
        <f t="shared" si="19"/>
        <v>1434.72</v>
      </c>
      <c r="K102" s="63">
        <v>0.8</v>
      </c>
      <c r="L102" s="62">
        <f t="shared" si="20"/>
        <v>1147.776</v>
      </c>
      <c r="M102" s="64">
        <f t="shared" si="21"/>
        <v>286.944</v>
      </c>
      <c r="N102" s="34" t="s">
        <v>254</v>
      </c>
      <c r="O102" s="65" t="s">
        <v>27</v>
      </c>
      <c r="P102" s="100"/>
      <c r="Q102" s="100"/>
    </row>
    <row r="103" s="4" customFormat="1" ht="18.6" customHeight="1" spans="1:17">
      <c r="A103" s="31">
        <f t="shared" si="25"/>
        <v>97</v>
      </c>
      <c r="B103" s="32" t="s">
        <v>255</v>
      </c>
      <c r="C103" s="33" t="s">
        <v>22</v>
      </c>
      <c r="D103" s="34" t="s">
        <v>94</v>
      </c>
      <c r="E103" s="35" t="s">
        <v>24</v>
      </c>
      <c r="F103" s="33" t="s">
        <v>25</v>
      </c>
      <c r="G103" s="36">
        <v>29</v>
      </c>
      <c r="H103" s="36">
        <v>29</v>
      </c>
      <c r="I103" s="61">
        <f t="shared" si="18"/>
        <v>32480</v>
      </c>
      <c r="J103" s="62">
        <f t="shared" si="19"/>
        <v>1981.28</v>
      </c>
      <c r="K103" s="63">
        <v>0.8</v>
      </c>
      <c r="L103" s="62">
        <f t="shared" si="20"/>
        <v>1585.024</v>
      </c>
      <c r="M103" s="64">
        <f t="shared" si="21"/>
        <v>396.256</v>
      </c>
      <c r="N103" s="34" t="s">
        <v>256</v>
      </c>
      <c r="O103" s="65" t="s">
        <v>27</v>
      </c>
      <c r="P103" s="100"/>
      <c r="Q103" s="100"/>
    </row>
    <row r="104" s="4" customFormat="1" ht="18.6" customHeight="1" spans="1:17">
      <c r="A104" s="31">
        <f t="shared" si="25"/>
        <v>98</v>
      </c>
      <c r="B104" s="112" t="s">
        <v>257</v>
      </c>
      <c r="C104" s="33" t="s">
        <v>22</v>
      </c>
      <c r="D104" s="34" t="s">
        <v>111</v>
      </c>
      <c r="E104" s="35" t="s">
        <v>24</v>
      </c>
      <c r="F104" s="33" t="s">
        <v>25</v>
      </c>
      <c r="G104" s="36">
        <v>5</v>
      </c>
      <c r="H104" s="36">
        <v>5</v>
      </c>
      <c r="I104" s="61">
        <f t="shared" si="18"/>
        <v>5600</v>
      </c>
      <c r="J104" s="62">
        <f t="shared" si="19"/>
        <v>341.6</v>
      </c>
      <c r="K104" s="63">
        <v>0.8</v>
      </c>
      <c r="L104" s="62">
        <f t="shared" si="20"/>
        <v>273.28</v>
      </c>
      <c r="M104" s="64">
        <f t="shared" si="21"/>
        <v>68.32</v>
      </c>
      <c r="N104" s="34" t="s">
        <v>258</v>
      </c>
      <c r="O104" s="65" t="s">
        <v>27</v>
      </c>
      <c r="P104" s="100"/>
      <c r="Q104" s="100"/>
    </row>
    <row r="105" s="4" customFormat="1" ht="18.6" customHeight="1" spans="1:17">
      <c r="A105" s="31">
        <f t="shared" si="25"/>
        <v>99</v>
      </c>
      <c r="B105" s="32" t="s">
        <v>259</v>
      </c>
      <c r="C105" s="33" t="s">
        <v>22</v>
      </c>
      <c r="D105" s="34" t="s">
        <v>260</v>
      </c>
      <c r="E105" s="35" t="s">
        <v>24</v>
      </c>
      <c r="F105" s="33" t="s">
        <v>25</v>
      </c>
      <c r="G105" s="36">
        <v>30</v>
      </c>
      <c r="H105" s="36">
        <v>30</v>
      </c>
      <c r="I105" s="61">
        <f t="shared" si="18"/>
        <v>33600</v>
      </c>
      <c r="J105" s="62">
        <f t="shared" si="19"/>
        <v>2049.6</v>
      </c>
      <c r="K105" s="63">
        <v>0.8</v>
      </c>
      <c r="L105" s="62">
        <f t="shared" si="20"/>
        <v>1639.68</v>
      </c>
      <c r="M105" s="64">
        <f t="shared" si="21"/>
        <v>409.92</v>
      </c>
      <c r="N105" s="34" t="s">
        <v>261</v>
      </c>
      <c r="O105" s="65" t="s">
        <v>27</v>
      </c>
      <c r="P105" s="100"/>
      <c r="Q105" s="100"/>
    </row>
    <row r="106" s="4" customFormat="1" ht="18.6" customHeight="1" spans="1:17">
      <c r="A106" s="31">
        <f t="shared" si="25"/>
        <v>100</v>
      </c>
      <c r="B106" s="112" t="s">
        <v>262</v>
      </c>
      <c r="C106" s="33" t="s">
        <v>22</v>
      </c>
      <c r="D106" s="34" t="s">
        <v>73</v>
      </c>
      <c r="E106" s="35" t="s">
        <v>24</v>
      </c>
      <c r="F106" s="33" t="s">
        <v>25</v>
      </c>
      <c r="G106" s="36">
        <v>10</v>
      </c>
      <c r="H106" s="36">
        <v>10</v>
      </c>
      <c r="I106" s="61">
        <f t="shared" si="18"/>
        <v>11200</v>
      </c>
      <c r="J106" s="62">
        <f t="shared" si="19"/>
        <v>683.2</v>
      </c>
      <c r="K106" s="63">
        <v>0.8</v>
      </c>
      <c r="L106" s="62">
        <f t="shared" si="20"/>
        <v>546.56</v>
      </c>
      <c r="M106" s="64">
        <f t="shared" si="21"/>
        <v>136.64</v>
      </c>
      <c r="N106" s="34" t="s">
        <v>263</v>
      </c>
      <c r="O106" s="65" t="s">
        <v>27</v>
      </c>
      <c r="P106" s="100"/>
      <c r="Q106" s="100"/>
    </row>
    <row r="107" s="4" customFormat="1" ht="18.6" customHeight="1" spans="1:17">
      <c r="A107" s="31">
        <f t="shared" si="25"/>
        <v>101</v>
      </c>
      <c r="B107" s="112" t="s">
        <v>264</v>
      </c>
      <c r="C107" s="33" t="s">
        <v>22</v>
      </c>
      <c r="D107" s="34" t="s">
        <v>265</v>
      </c>
      <c r="E107" s="35" t="s">
        <v>24</v>
      </c>
      <c r="F107" s="33" t="s">
        <v>25</v>
      </c>
      <c r="G107" s="36">
        <v>20</v>
      </c>
      <c r="H107" s="36">
        <v>20</v>
      </c>
      <c r="I107" s="61">
        <f t="shared" si="18"/>
        <v>22400</v>
      </c>
      <c r="J107" s="62">
        <f t="shared" si="19"/>
        <v>1366.4</v>
      </c>
      <c r="K107" s="63">
        <v>0.8</v>
      </c>
      <c r="L107" s="62">
        <f t="shared" si="20"/>
        <v>1093.12</v>
      </c>
      <c r="M107" s="64">
        <f t="shared" si="21"/>
        <v>273.28</v>
      </c>
      <c r="N107" s="34" t="s">
        <v>266</v>
      </c>
      <c r="O107" s="65" t="s">
        <v>27</v>
      </c>
      <c r="P107" s="100"/>
      <c r="Q107" s="100"/>
    </row>
    <row r="108" s="4" customFormat="1" ht="18.6" customHeight="1" spans="1:17">
      <c r="A108" s="31">
        <f t="shared" si="25"/>
        <v>102</v>
      </c>
      <c r="B108" s="112" t="s">
        <v>267</v>
      </c>
      <c r="C108" s="33" t="s">
        <v>22</v>
      </c>
      <c r="D108" s="34" t="s">
        <v>35</v>
      </c>
      <c r="E108" s="35" t="s">
        <v>24</v>
      </c>
      <c r="F108" s="33" t="s">
        <v>25</v>
      </c>
      <c r="G108" s="36">
        <v>15</v>
      </c>
      <c r="H108" s="36">
        <v>15</v>
      </c>
      <c r="I108" s="61">
        <f t="shared" si="18"/>
        <v>16800</v>
      </c>
      <c r="J108" s="62">
        <f t="shared" si="19"/>
        <v>1024.8</v>
      </c>
      <c r="K108" s="63">
        <v>0.8</v>
      </c>
      <c r="L108" s="62">
        <f t="shared" si="20"/>
        <v>819.84</v>
      </c>
      <c r="M108" s="64">
        <f t="shared" si="21"/>
        <v>204.96</v>
      </c>
      <c r="N108" s="34" t="s">
        <v>268</v>
      </c>
      <c r="O108" s="65" t="s">
        <v>27</v>
      </c>
      <c r="P108" s="100"/>
      <c r="Q108" s="100"/>
    </row>
    <row r="109" s="4" customFormat="1" ht="18.6" customHeight="1" spans="1:17">
      <c r="A109" s="31">
        <f t="shared" si="25"/>
        <v>103</v>
      </c>
      <c r="B109" s="32" t="s">
        <v>269</v>
      </c>
      <c r="C109" s="33" t="s">
        <v>22</v>
      </c>
      <c r="D109" s="34" t="s">
        <v>270</v>
      </c>
      <c r="E109" s="35" t="s">
        <v>24</v>
      </c>
      <c r="F109" s="33" t="s">
        <v>25</v>
      </c>
      <c r="G109" s="36">
        <v>11</v>
      </c>
      <c r="H109" s="36">
        <v>11</v>
      </c>
      <c r="I109" s="61">
        <f t="shared" ref="I109:I130" si="26">G109*1120</f>
        <v>12320</v>
      </c>
      <c r="J109" s="62">
        <f t="shared" ref="J109:J130" si="27">G109*68.32</f>
        <v>751.52</v>
      </c>
      <c r="K109" s="63">
        <v>0.8</v>
      </c>
      <c r="L109" s="62">
        <f t="shared" ref="L109:L130" si="28">J109*K109</f>
        <v>601.216</v>
      </c>
      <c r="M109" s="64">
        <f t="shared" ref="M109:M130" si="29">G109*13.664</f>
        <v>150.304</v>
      </c>
      <c r="N109" s="34" t="s">
        <v>271</v>
      </c>
      <c r="O109" s="65" t="s">
        <v>27</v>
      </c>
      <c r="P109" s="100"/>
      <c r="Q109" s="100"/>
    </row>
    <row r="110" s="4" customFormat="1" ht="18.6" customHeight="1" spans="1:17">
      <c r="A110" s="31">
        <f t="shared" ref="A110:A130" si="30">ROW()-6</f>
        <v>104</v>
      </c>
      <c r="B110" s="112" t="s">
        <v>272</v>
      </c>
      <c r="C110" s="33" t="s">
        <v>22</v>
      </c>
      <c r="D110" s="34" t="s">
        <v>38</v>
      </c>
      <c r="E110" s="35" t="s">
        <v>24</v>
      </c>
      <c r="F110" s="33" t="s">
        <v>25</v>
      </c>
      <c r="G110" s="36">
        <v>40</v>
      </c>
      <c r="H110" s="36">
        <v>40</v>
      </c>
      <c r="I110" s="61">
        <f t="shared" si="26"/>
        <v>44800</v>
      </c>
      <c r="J110" s="62">
        <f t="shared" si="27"/>
        <v>2732.8</v>
      </c>
      <c r="K110" s="63">
        <v>0.8</v>
      </c>
      <c r="L110" s="62">
        <f t="shared" si="28"/>
        <v>2186.24</v>
      </c>
      <c r="M110" s="64">
        <f t="shared" si="29"/>
        <v>546.56</v>
      </c>
      <c r="N110" s="34" t="s">
        <v>273</v>
      </c>
      <c r="O110" s="65" t="s">
        <v>27</v>
      </c>
      <c r="P110" s="100"/>
      <c r="Q110" s="100"/>
    </row>
    <row r="111" s="4" customFormat="1" ht="18.6" customHeight="1" spans="1:17">
      <c r="A111" s="31">
        <f t="shared" si="30"/>
        <v>105</v>
      </c>
      <c r="B111" s="32" t="s">
        <v>274</v>
      </c>
      <c r="C111" s="33" t="s">
        <v>22</v>
      </c>
      <c r="D111" s="34" t="s">
        <v>54</v>
      </c>
      <c r="E111" s="35" t="s">
        <v>24</v>
      </c>
      <c r="F111" s="33" t="s">
        <v>25</v>
      </c>
      <c r="G111" s="36">
        <v>13</v>
      </c>
      <c r="H111" s="36">
        <v>13</v>
      </c>
      <c r="I111" s="61">
        <f t="shared" si="26"/>
        <v>14560</v>
      </c>
      <c r="J111" s="62">
        <f t="shared" si="27"/>
        <v>888.16</v>
      </c>
      <c r="K111" s="63">
        <v>0.8</v>
      </c>
      <c r="L111" s="62">
        <f t="shared" si="28"/>
        <v>710.528</v>
      </c>
      <c r="M111" s="64">
        <f t="shared" si="29"/>
        <v>177.632</v>
      </c>
      <c r="N111" s="34" t="s">
        <v>275</v>
      </c>
      <c r="O111" s="65" t="s">
        <v>27</v>
      </c>
      <c r="P111" s="100"/>
      <c r="Q111" s="100"/>
    </row>
    <row r="112" s="4" customFormat="1" ht="18.6" customHeight="1" spans="1:17">
      <c r="A112" s="31">
        <f t="shared" si="30"/>
        <v>106</v>
      </c>
      <c r="B112" s="112" t="s">
        <v>276</v>
      </c>
      <c r="C112" s="33" t="s">
        <v>22</v>
      </c>
      <c r="D112" s="34" t="s">
        <v>277</v>
      </c>
      <c r="E112" s="35" t="s">
        <v>24</v>
      </c>
      <c r="F112" s="33" t="s">
        <v>25</v>
      </c>
      <c r="G112" s="36">
        <v>17</v>
      </c>
      <c r="H112" s="36">
        <v>17</v>
      </c>
      <c r="I112" s="61">
        <f t="shared" si="26"/>
        <v>19040</v>
      </c>
      <c r="J112" s="62">
        <f t="shared" si="27"/>
        <v>1161.44</v>
      </c>
      <c r="K112" s="63">
        <v>0.8</v>
      </c>
      <c r="L112" s="62">
        <f t="shared" si="28"/>
        <v>929.152</v>
      </c>
      <c r="M112" s="64">
        <f t="shared" si="29"/>
        <v>232.288</v>
      </c>
      <c r="N112" s="34" t="s">
        <v>278</v>
      </c>
      <c r="O112" s="65" t="s">
        <v>27</v>
      </c>
      <c r="P112" s="100"/>
      <c r="Q112" s="100"/>
    </row>
    <row r="113" s="4" customFormat="1" ht="18.6" customHeight="1" spans="1:17">
      <c r="A113" s="31">
        <f t="shared" si="30"/>
        <v>107</v>
      </c>
      <c r="B113" s="32" t="s">
        <v>279</v>
      </c>
      <c r="C113" s="33" t="s">
        <v>22</v>
      </c>
      <c r="D113" s="34" t="s">
        <v>32</v>
      </c>
      <c r="E113" s="35" t="s">
        <v>24</v>
      </c>
      <c r="F113" s="33" t="s">
        <v>25</v>
      </c>
      <c r="G113" s="36">
        <v>30</v>
      </c>
      <c r="H113" s="36">
        <v>30</v>
      </c>
      <c r="I113" s="61">
        <f t="shared" si="26"/>
        <v>33600</v>
      </c>
      <c r="J113" s="62">
        <f t="shared" si="27"/>
        <v>2049.6</v>
      </c>
      <c r="K113" s="63">
        <v>0.8</v>
      </c>
      <c r="L113" s="62">
        <f t="shared" si="28"/>
        <v>1639.68</v>
      </c>
      <c r="M113" s="64">
        <f t="shared" si="29"/>
        <v>409.92</v>
      </c>
      <c r="N113" s="34" t="s">
        <v>280</v>
      </c>
      <c r="O113" s="65" t="s">
        <v>27</v>
      </c>
      <c r="P113" s="100"/>
      <c r="Q113" s="100"/>
    </row>
    <row r="114" s="4" customFormat="1" ht="18.6" customHeight="1" spans="1:17">
      <c r="A114" s="31">
        <f t="shared" si="30"/>
        <v>108</v>
      </c>
      <c r="B114" s="32" t="s">
        <v>281</v>
      </c>
      <c r="C114" s="33" t="s">
        <v>22</v>
      </c>
      <c r="D114" s="34" t="s">
        <v>32</v>
      </c>
      <c r="E114" s="35" t="s">
        <v>24</v>
      </c>
      <c r="F114" s="33" t="s">
        <v>25</v>
      </c>
      <c r="G114" s="36">
        <v>7</v>
      </c>
      <c r="H114" s="36">
        <v>7</v>
      </c>
      <c r="I114" s="61">
        <f t="shared" si="26"/>
        <v>7840</v>
      </c>
      <c r="J114" s="62">
        <f t="shared" si="27"/>
        <v>478.24</v>
      </c>
      <c r="K114" s="63">
        <v>0.8</v>
      </c>
      <c r="L114" s="62">
        <f t="shared" si="28"/>
        <v>382.592</v>
      </c>
      <c r="M114" s="64">
        <f t="shared" si="29"/>
        <v>95.648</v>
      </c>
      <c r="N114" s="34" t="s">
        <v>282</v>
      </c>
      <c r="O114" s="65" t="s">
        <v>27</v>
      </c>
      <c r="P114" s="100"/>
      <c r="Q114" s="100"/>
    </row>
    <row r="115" s="4" customFormat="1" ht="18.6" customHeight="1" spans="1:17">
      <c r="A115" s="31">
        <f t="shared" si="30"/>
        <v>109</v>
      </c>
      <c r="B115" s="32" t="s">
        <v>283</v>
      </c>
      <c r="C115" s="33" t="s">
        <v>22</v>
      </c>
      <c r="D115" s="34" t="s">
        <v>125</v>
      </c>
      <c r="E115" s="35" t="s">
        <v>24</v>
      </c>
      <c r="F115" s="33" t="s">
        <v>25</v>
      </c>
      <c r="G115" s="36">
        <v>13</v>
      </c>
      <c r="H115" s="36">
        <v>13</v>
      </c>
      <c r="I115" s="61">
        <f t="shared" si="26"/>
        <v>14560</v>
      </c>
      <c r="J115" s="62">
        <f t="shared" si="27"/>
        <v>888.16</v>
      </c>
      <c r="K115" s="63">
        <v>0.8</v>
      </c>
      <c r="L115" s="62">
        <f t="shared" si="28"/>
        <v>710.528</v>
      </c>
      <c r="M115" s="64">
        <f t="shared" si="29"/>
        <v>177.632</v>
      </c>
      <c r="N115" s="34" t="s">
        <v>284</v>
      </c>
      <c r="O115" s="65" t="s">
        <v>27</v>
      </c>
      <c r="P115" s="100"/>
      <c r="Q115" s="100"/>
    </row>
    <row r="116" s="4" customFormat="1" ht="18.6" customHeight="1" spans="1:17">
      <c r="A116" s="31">
        <f t="shared" si="30"/>
        <v>110</v>
      </c>
      <c r="B116" s="32" t="s">
        <v>285</v>
      </c>
      <c r="C116" s="33" t="s">
        <v>22</v>
      </c>
      <c r="D116" s="34" t="s">
        <v>94</v>
      </c>
      <c r="E116" s="35" t="s">
        <v>24</v>
      </c>
      <c r="F116" s="33" t="s">
        <v>25</v>
      </c>
      <c r="G116" s="36">
        <v>25</v>
      </c>
      <c r="H116" s="36">
        <v>25</v>
      </c>
      <c r="I116" s="61">
        <f t="shared" si="26"/>
        <v>28000</v>
      </c>
      <c r="J116" s="62">
        <f t="shared" si="27"/>
        <v>1708</v>
      </c>
      <c r="K116" s="63">
        <v>0.8</v>
      </c>
      <c r="L116" s="62">
        <f t="shared" si="28"/>
        <v>1366.4</v>
      </c>
      <c r="M116" s="64">
        <f t="shared" si="29"/>
        <v>341.6</v>
      </c>
      <c r="N116" s="34" t="s">
        <v>286</v>
      </c>
      <c r="O116" s="65" t="s">
        <v>27</v>
      </c>
      <c r="P116" s="100"/>
      <c r="Q116" s="100"/>
    </row>
    <row r="117" s="4" customFormat="1" ht="18.6" customHeight="1" spans="1:17">
      <c r="A117" s="31">
        <f t="shared" si="30"/>
        <v>111</v>
      </c>
      <c r="B117" s="112" t="s">
        <v>287</v>
      </c>
      <c r="C117" s="33" t="s">
        <v>22</v>
      </c>
      <c r="D117" s="34" t="s">
        <v>97</v>
      </c>
      <c r="E117" s="35" t="s">
        <v>24</v>
      </c>
      <c r="F117" s="33" t="s">
        <v>25</v>
      </c>
      <c r="G117" s="36">
        <v>11</v>
      </c>
      <c r="H117" s="36">
        <v>11</v>
      </c>
      <c r="I117" s="61">
        <f t="shared" si="26"/>
        <v>12320</v>
      </c>
      <c r="J117" s="62">
        <f t="shared" si="27"/>
        <v>751.52</v>
      </c>
      <c r="K117" s="63">
        <v>0.8</v>
      </c>
      <c r="L117" s="62">
        <f t="shared" si="28"/>
        <v>601.216</v>
      </c>
      <c r="M117" s="64">
        <f t="shared" si="29"/>
        <v>150.304</v>
      </c>
      <c r="N117" s="34" t="s">
        <v>288</v>
      </c>
      <c r="O117" s="65" t="s">
        <v>27</v>
      </c>
      <c r="P117" s="100"/>
      <c r="Q117" s="100"/>
    </row>
    <row r="118" s="4" customFormat="1" ht="18.6" customHeight="1" spans="1:17">
      <c r="A118" s="31">
        <f t="shared" si="30"/>
        <v>112</v>
      </c>
      <c r="B118" s="112" t="s">
        <v>289</v>
      </c>
      <c r="C118" s="33" t="s">
        <v>22</v>
      </c>
      <c r="D118" s="34" t="s">
        <v>48</v>
      </c>
      <c r="E118" s="35" t="s">
        <v>24</v>
      </c>
      <c r="F118" s="33" t="s">
        <v>25</v>
      </c>
      <c r="G118" s="36">
        <v>22</v>
      </c>
      <c r="H118" s="36">
        <v>22</v>
      </c>
      <c r="I118" s="61">
        <f t="shared" si="26"/>
        <v>24640</v>
      </c>
      <c r="J118" s="62">
        <f t="shared" si="27"/>
        <v>1503.04</v>
      </c>
      <c r="K118" s="63">
        <v>0.8</v>
      </c>
      <c r="L118" s="62">
        <f t="shared" si="28"/>
        <v>1202.432</v>
      </c>
      <c r="M118" s="64">
        <f t="shared" si="29"/>
        <v>300.608</v>
      </c>
      <c r="N118" s="34" t="s">
        <v>290</v>
      </c>
      <c r="O118" s="65" t="s">
        <v>27</v>
      </c>
      <c r="P118" s="100"/>
      <c r="Q118" s="100"/>
    </row>
    <row r="119" s="4" customFormat="1" ht="18.6" customHeight="1" spans="1:17">
      <c r="A119" s="31">
        <f t="shared" si="30"/>
        <v>113</v>
      </c>
      <c r="B119" s="112" t="s">
        <v>291</v>
      </c>
      <c r="C119" s="33" t="s">
        <v>22</v>
      </c>
      <c r="D119" s="34" t="s">
        <v>32</v>
      </c>
      <c r="E119" s="35" t="s">
        <v>24</v>
      </c>
      <c r="F119" s="33" t="s">
        <v>25</v>
      </c>
      <c r="G119" s="36">
        <v>30</v>
      </c>
      <c r="H119" s="36">
        <v>30</v>
      </c>
      <c r="I119" s="61">
        <f t="shared" si="26"/>
        <v>33600</v>
      </c>
      <c r="J119" s="62">
        <f t="shared" si="27"/>
        <v>2049.6</v>
      </c>
      <c r="K119" s="63">
        <v>0.8</v>
      </c>
      <c r="L119" s="62">
        <f t="shared" si="28"/>
        <v>1639.68</v>
      </c>
      <c r="M119" s="64">
        <f t="shared" si="29"/>
        <v>409.92</v>
      </c>
      <c r="N119" s="34" t="s">
        <v>292</v>
      </c>
      <c r="O119" s="65" t="s">
        <v>27</v>
      </c>
      <c r="P119" s="100"/>
      <c r="Q119" s="100"/>
    </row>
    <row r="120" s="4" customFormat="1" ht="18.6" customHeight="1" spans="1:17">
      <c r="A120" s="31">
        <f t="shared" si="30"/>
        <v>114</v>
      </c>
      <c r="B120" s="112" t="s">
        <v>293</v>
      </c>
      <c r="C120" s="33" t="s">
        <v>22</v>
      </c>
      <c r="D120" s="34" t="s">
        <v>70</v>
      </c>
      <c r="E120" s="35" t="s">
        <v>24</v>
      </c>
      <c r="F120" s="33" t="s">
        <v>25</v>
      </c>
      <c r="G120" s="36">
        <v>21</v>
      </c>
      <c r="H120" s="36">
        <v>21</v>
      </c>
      <c r="I120" s="61">
        <f t="shared" si="26"/>
        <v>23520</v>
      </c>
      <c r="J120" s="62">
        <f t="shared" si="27"/>
        <v>1434.72</v>
      </c>
      <c r="K120" s="63">
        <v>0.8</v>
      </c>
      <c r="L120" s="62">
        <f t="shared" si="28"/>
        <v>1147.776</v>
      </c>
      <c r="M120" s="64">
        <f t="shared" si="29"/>
        <v>286.944</v>
      </c>
      <c r="N120" s="34" t="s">
        <v>294</v>
      </c>
      <c r="O120" s="65" t="s">
        <v>27</v>
      </c>
      <c r="P120" s="100"/>
      <c r="Q120" s="100"/>
    </row>
    <row r="121" s="4" customFormat="1" ht="18.6" customHeight="1" spans="1:17">
      <c r="A121" s="31">
        <f t="shared" si="30"/>
        <v>115</v>
      </c>
      <c r="B121" s="112" t="s">
        <v>295</v>
      </c>
      <c r="C121" s="33" t="s">
        <v>22</v>
      </c>
      <c r="D121" s="34" t="s">
        <v>296</v>
      </c>
      <c r="E121" s="35" t="s">
        <v>24</v>
      </c>
      <c r="F121" s="33" t="s">
        <v>25</v>
      </c>
      <c r="G121" s="36">
        <v>27</v>
      </c>
      <c r="H121" s="36">
        <v>27</v>
      </c>
      <c r="I121" s="61">
        <f t="shared" si="26"/>
        <v>30240</v>
      </c>
      <c r="J121" s="62">
        <f t="shared" si="27"/>
        <v>1844.64</v>
      </c>
      <c r="K121" s="63">
        <v>0.8</v>
      </c>
      <c r="L121" s="62">
        <f t="shared" si="28"/>
        <v>1475.712</v>
      </c>
      <c r="M121" s="64">
        <f t="shared" si="29"/>
        <v>368.928</v>
      </c>
      <c r="N121" s="34" t="s">
        <v>297</v>
      </c>
      <c r="O121" s="65" t="s">
        <v>27</v>
      </c>
      <c r="P121" s="100"/>
      <c r="Q121" s="100"/>
    </row>
    <row r="122" s="4" customFormat="1" ht="18.6" customHeight="1" spans="1:17">
      <c r="A122" s="31">
        <f t="shared" si="30"/>
        <v>116</v>
      </c>
      <c r="B122" s="32" t="s">
        <v>298</v>
      </c>
      <c r="C122" s="33" t="s">
        <v>22</v>
      </c>
      <c r="D122" s="34" t="s">
        <v>192</v>
      </c>
      <c r="E122" s="35" t="s">
        <v>24</v>
      </c>
      <c r="F122" s="33" t="s">
        <v>25</v>
      </c>
      <c r="G122" s="36">
        <v>14</v>
      </c>
      <c r="H122" s="36">
        <v>14</v>
      </c>
      <c r="I122" s="61">
        <f t="shared" si="26"/>
        <v>15680</v>
      </c>
      <c r="J122" s="62">
        <f t="shared" si="27"/>
        <v>956.48</v>
      </c>
      <c r="K122" s="63">
        <v>0.8</v>
      </c>
      <c r="L122" s="62">
        <f t="shared" si="28"/>
        <v>765.184</v>
      </c>
      <c r="M122" s="64">
        <f t="shared" si="29"/>
        <v>191.296</v>
      </c>
      <c r="N122" s="34" t="s">
        <v>299</v>
      </c>
      <c r="O122" s="65" t="s">
        <v>27</v>
      </c>
      <c r="P122" s="100"/>
      <c r="Q122" s="100"/>
    </row>
    <row r="123" s="4" customFormat="1" ht="18.6" customHeight="1" spans="1:17">
      <c r="A123" s="31">
        <f t="shared" si="30"/>
        <v>117</v>
      </c>
      <c r="B123" s="112" t="s">
        <v>300</v>
      </c>
      <c r="C123" s="33" t="s">
        <v>22</v>
      </c>
      <c r="D123" s="34" t="s">
        <v>301</v>
      </c>
      <c r="E123" s="35" t="s">
        <v>24</v>
      </c>
      <c r="F123" s="33" t="s">
        <v>25</v>
      </c>
      <c r="G123" s="36">
        <v>20</v>
      </c>
      <c r="H123" s="36">
        <v>20</v>
      </c>
      <c r="I123" s="61">
        <f t="shared" si="26"/>
        <v>22400</v>
      </c>
      <c r="J123" s="62">
        <f t="shared" si="27"/>
        <v>1366.4</v>
      </c>
      <c r="K123" s="63">
        <v>0.8</v>
      </c>
      <c r="L123" s="62">
        <f t="shared" si="28"/>
        <v>1093.12</v>
      </c>
      <c r="M123" s="64">
        <f t="shared" si="29"/>
        <v>273.28</v>
      </c>
      <c r="N123" s="34" t="s">
        <v>302</v>
      </c>
      <c r="O123" s="65" t="s">
        <v>27</v>
      </c>
      <c r="P123" s="100"/>
      <c r="Q123" s="100"/>
    </row>
    <row r="124" s="4" customFormat="1" ht="18.6" customHeight="1" spans="1:17">
      <c r="A124" s="31">
        <f t="shared" si="30"/>
        <v>118</v>
      </c>
      <c r="B124" s="112" t="s">
        <v>303</v>
      </c>
      <c r="C124" s="33" t="s">
        <v>22</v>
      </c>
      <c r="D124" s="34" t="s">
        <v>91</v>
      </c>
      <c r="E124" s="35" t="s">
        <v>24</v>
      </c>
      <c r="F124" s="33" t="s">
        <v>25</v>
      </c>
      <c r="G124" s="36">
        <v>15</v>
      </c>
      <c r="H124" s="36">
        <v>15</v>
      </c>
      <c r="I124" s="61">
        <f t="shared" si="26"/>
        <v>16800</v>
      </c>
      <c r="J124" s="62">
        <f t="shared" si="27"/>
        <v>1024.8</v>
      </c>
      <c r="K124" s="63">
        <v>0.8</v>
      </c>
      <c r="L124" s="62">
        <f t="shared" si="28"/>
        <v>819.84</v>
      </c>
      <c r="M124" s="64">
        <f t="shared" si="29"/>
        <v>204.96</v>
      </c>
      <c r="N124" s="34" t="s">
        <v>304</v>
      </c>
      <c r="O124" s="65" t="s">
        <v>27</v>
      </c>
      <c r="P124" s="100"/>
      <c r="Q124" s="100"/>
    </row>
    <row r="125" s="4" customFormat="1" ht="18.6" customHeight="1" spans="1:17">
      <c r="A125" s="31">
        <f t="shared" si="30"/>
        <v>119</v>
      </c>
      <c r="B125" s="32" t="s">
        <v>305</v>
      </c>
      <c r="C125" s="33" t="s">
        <v>22</v>
      </c>
      <c r="D125" s="34" t="s">
        <v>54</v>
      </c>
      <c r="E125" s="35" t="s">
        <v>24</v>
      </c>
      <c r="F125" s="33" t="s">
        <v>25</v>
      </c>
      <c r="G125" s="36">
        <v>25</v>
      </c>
      <c r="H125" s="36">
        <v>25</v>
      </c>
      <c r="I125" s="61">
        <f t="shared" si="26"/>
        <v>28000</v>
      </c>
      <c r="J125" s="62">
        <f t="shared" si="27"/>
        <v>1708</v>
      </c>
      <c r="K125" s="63">
        <v>0.8</v>
      </c>
      <c r="L125" s="62">
        <f t="shared" si="28"/>
        <v>1366.4</v>
      </c>
      <c r="M125" s="64">
        <f t="shared" si="29"/>
        <v>341.6</v>
      </c>
      <c r="N125" s="34" t="s">
        <v>306</v>
      </c>
      <c r="O125" s="65" t="s">
        <v>27</v>
      </c>
      <c r="P125" s="100"/>
      <c r="Q125" s="100"/>
    </row>
    <row r="126" s="4" customFormat="1" ht="18.6" customHeight="1" spans="1:17">
      <c r="A126" s="31">
        <f t="shared" si="30"/>
        <v>120</v>
      </c>
      <c r="B126" s="32" t="s">
        <v>307</v>
      </c>
      <c r="C126" s="33" t="s">
        <v>22</v>
      </c>
      <c r="D126" s="34" t="s">
        <v>65</v>
      </c>
      <c r="E126" s="35" t="s">
        <v>24</v>
      </c>
      <c r="F126" s="33" t="s">
        <v>25</v>
      </c>
      <c r="G126" s="36">
        <v>10</v>
      </c>
      <c r="H126" s="36">
        <v>10</v>
      </c>
      <c r="I126" s="61">
        <f t="shared" si="26"/>
        <v>11200</v>
      </c>
      <c r="J126" s="62">
        <f t="shared" si="27"/>
        <v>683.2</v>
      </c>
      <c r="K126" s="63">
        <v>0.8</v>
      </c>
      <c r="L126" s="62">
        <f t="shared" si="28"/>
        <v>546.56</v>
      </c>
      <c r="M126" s="64">
        <f t="shared" si="29"/>
        <v>136.64</v>
      </c>
      <c r="N126" s="34" t="s">
        <v>308</v>
      </c>
      <c r="O126" s="65" t="s">
        <v>27</v>
      </c>
      <c r="P126" s="100"/>
      <c r="Q126" s="100"/>
    </row>
    <row r="127" s="4" customFormat="1" ht="18.6" customHeight="1" spans="1:17">
      <c r="A127" s="31">
        <f t="shared" si="30"/>
        <v>121</v>
      </c>
      <c r="B127" s="32" t="s">
        <v>309</v>
      </c>
      <c r="C127" s="33" t="s">
        <v>22</v>
      </c>
      <c r="D127" s="34" t="s">
        <v>48</v>
      </c>
      <c r="E127" s="35" t="s">
        <v>24</v>
      </c>
      <c r="F127" s="33" t="s">
        <v>25</v>
      </c>
      <c r="G127" s="36">
        <v>8</v>
      </c>
      <c r="H127" s="36">
        <v>8</v>
      </c>
      <c r="I127" s="61">
        <f t="shared" si="26"/>
        <v>8960</v>
      </c>
      <c r="J127" s="62">
        <f t="shared" si="27"/>
        <v>546.56</v>
      </c>
      <c r="K127" s="63">
        <v>0.8</v>
      </c>
      <c r="L127" s="62">
        <f t="shared" si="28"/>
        <v>437.248</v>
      </c>
      <c r="M127" s="64">
        <f t="shared" si="29"/>
        <v>109.312</v>
      </c>
      <c r="N127" s="34" t="s">
        <v>310</v>
      </c>
      <c r="O127" s="65" t="s">
        <v>27</v>
      </c>
      <c r="P127" s="100"/>
      <c r="Q127" s="100"/>
    </row>
    <row r="128" s="4" customFormat="1" ht="18.6" customHeight="1" spans="1:17">
      <c r="A128" s="31">
        <f t="shared" si="30"/>
        <v>122</v>
      </c>
      <c r="B128" s="32" t="s">
        <v>311</v>
      </c>
      <c r="C128" s="33" t="s">
        <v>22</v>
      </c>
      <c r="D128" s="34" t="s">
        <v>48</v>
      </c>
      <c r="E128" s="35" t="s">
        <v>24</v>
      </c>
      <c r="F128" s="33" t="s">
        <v>25</v>
      </c>
      <c r="G128" s="36">
        <v>35</v>
      </c>
      <c r="H128" s="36">
        <v>35</v>
      </c>
      <c r="I128" s="61">
        <f t="shared" si="26"/>
        <v>39200</v>
      </c>
      <c r="J128" s="62">
        <f t="shared" si="27"/>
        <v>2391.2</v>
      </c>
      <c r="K128" s="63">
        <v>0.8</v>
      </c>
      <c r="L128" s="62">
        <f t="shared" si="28"/>
        <v>1912.96</v>
      </c>
      <c r="M128" s="64">
        <f t="shared" si="29"/>
        <v>478.24</v>
      </c>
      <c r="N128" s="34" t="s">
        <v>312</v>
      </c>
      <c r="O128" s="65" t="s">
        <v>27</v>
      </c>
      <c r="P128" s="100"/>
      <c r="Q128" s="100"/>
    </row>
    <row r="129" s="4" customFormat="1" ht="18.6" customHeight="1" spans="1:17">
      <c r="A129" s="31">
        <f t="shared" si="30"/>
        <v>123</v>
      </c>
      <c r="B129" s="32" t="s">
        <v>313</v>
      </c>
      <c r="C129" s="33" t="s">
        <v>22</v>
      </c>
      <c r="D129" s="34" t="s">
        <v>59</v>
      </c>
      <c r="E129" s="35" t="s">
        <v>24</v>
      </c>
      <c r="F129" s="33" t="s">
        <v>25</v>
      </c>
      <c r="G129" s="36">
        <v>11</v>
      </c>
      <c r="H129" s="36">
        <v>11</v>
      </c>
      <c r="I129" s="61">
        <f t="shared" si="26"/>
        <v>12320</v>
      </c>
      <c r="J129" s="62">
        <f t="shared" si="27"/>
        <v>751.52</v>
      </c>
      <c r="K129" s="63">
        <v>0.8</v>
      </c>
      <c r="L129" s="62">
        <f t="shared" si="28"/>
        <v>601.216</v>
      </c>
      <c r="M129" s="64">
        <f t="shared" si="29"/>
        <v>150.304</v>
      </c>
      <c r="N129" s="34" t="s">
        <v>314</v>
      </c>
      <c r="O129" s="65" t="s">
        <v>27</v>
      </c>
      <c r="P129" s="100"/>
      <c r="Q129" s="100"/>
    </row>
    <row r="130" s="4" customFormat="1" ht="18.6" customHeight="1" spans="1:17">
      <c r="A130" s="31">
        <f t="shared" si="30"/>
        <v>124</v>
      </c>
      <c r="B130" s="32" t="s">
        <v>315</v>
      </c>
      <c r="C130" s="33" t="s">
        <v>22</v>
      </c>
      <c r="D130" s="34" t="s">
        <v>91</v>
      </c>
      <c r="E130" s="35" t="s">
        <v>24</v>
      </c>
      <c r="F130" s="33" t="s">
        <v>25</v>
      </c>
      <c r="G130" s="36">
        <v>15</v>
      </c>
      <c r="H130" s="36">
        <v>15</v>
      </c>
      <c r="I130" s="61">
        <f t="shared" si="26"/>
        <v>16800</v>
      </c>
      <c r="J130" s="62">
        <f t="shared" si="27"/>
        <v>1024.8</v>
      </c>
      <c r="K130" s="63">
        <v>0.8</v>
      </c>
      <c r="L130" s="62">
        <f t="shared" si="28"/>
        <v>819.84</v>
      </c>
      <c r="M130" s="64">
        <f t="shared" si="29"/>
        <v>204.96</v>
      </c>
      <c r="N130" s="34" t="s">
        <v>316</v>
      </c>
      <c r="O130" s="65" t="s">
        <v>27</v>
      </c>
      <c r="P130" s="100"/>
      <c r="Q130" s="100"/>
    </row>
    <row r="131" s="4" customFormat="1" ht="18.6" customHeight="1" spans="1:17">
      <c r="A131" s="31">
        <f t="shared" ref="A131:A137" si="31">ROW()-6</f>
        <v>125</v>
      </c>
      <c r="B131" s="32" t="s">
        <v>317</v>
      </c>
      <c r="C131" s="33" t="s">
        <v>22</v>
      </c>
      <c r="D131" s="34" t="s">
        <v>70</v>
      </c>
      <c r="E131" s="35" t="s">
        <v>24</v>
      </c>
      <c r="F131" s="33" t="s">
        <v>25</v>
      </c>
      <c r="G131" s="36">
        <v>18</v>
      </c>
      <c r="H131" s="36">
        <v>18</v>
      </c>
      <c r="I131" s="61">
        <f t="shared" ref="I131:I167" si="32">G131*1120</f>
        <v>20160</v>
      </c>
      <c r="J131" s="62">
        <f t="shared" ref="J131:J167" si="33">G131*68.32</f>
        <v>1229.76</v>
      </c>
      <c r="K131" s="63">
        <v>0.8</v>
      </c>
      <c r="L131" s="62">
        <f t="shared" ref="L131:L167" si="34">J131*K131</f>
        <v>983.808</v>
      </c>
      <c r="M131" s="64">
        <f t="shared" ref="M131:M167" si="35">G131*13.664</f>
        <v>245.952</v>
      </c>
      <c r="N131" s="34" t="s">
        <v>318</v>
      </c>
      <c r="O131" s="65" t="s">
        <v>27</v>
      </c>
      <c r="P131" s="100"/>
      <c r="Q131" s="100"/>
    </row>
    <row r="132" s="4" customFormat="1" ht="18.6" customHeight="1" spans="1:17">
      <c r="A132" s="31">
        <f t="shared" si="31"/>
        <v>126</v>
      </c>
      <c r="B132" s="32" t="s">
        <v>319</v>
      </c>
      <c r="C132" s="33" t="s">
        <v>22</v>
      </c>
      <c r="D132" s="34" t="s">
        <v>320</v>
      </c>
      <c r="E132" s="35" t="s">
        <v>24</v>
      </c>
      <c r="F132" s="33" t="s">
        <v>25</v>
      </c>
      <c r="G132" s="36">
        <v>16</v>
      </c>
      <c r="H132" s="36">
        <v>16</v>
      </c>
      <c r="I132" s="61">
        <f t="shared" si="32"/>
        <v>17920</v>
      </c>
      <c r="J132" s="62">
        <f t="shared" si="33"/>
        <v>1093.12</v>
      </c>
      <c r="K132" s="63">
        <v>0.8</v>
      </c>
      <c r="L132" s="62">
        <f t="shared" si="34"/>
        <v>874.496</v>
      </c>
      <c r="M132" s="64">
        <f t="shared" si="35"/>
        <v>218.624</v>
      </c>
      <c r="N132" s="34" t="s">
        <v>321</v>
      </c>
      <c r="O132" s="65" t="s">
        <v>27</v>
      </c>
      <c r="P132" s="100"/>
      <c r="Q132" s="100"/>
    </row>
    <row r="133" s="4" customFormat="1" ht="18.6" customHeight="1" spans="1:17">
      <c r="A133" s="31">
        <f t="shared" si="31"/>
        <v>127</v>
      </c>
      <c r="B133" s="32" t="s">
        <v>322</v>
      </c>
      <c r="C133" s="33" t="s">
        <v>22</v>
      </c>
      <c r="D133" s="34" t="s">
        <v>260</v>
      </c>
      <c r="E133" s="35" t="s">
        <v>24</v>
      </c>
      <c r="F133" s="33" t="s">
        <v>25</v>
      </c>
      <c r="G133" s="36">
        <v>12</v>
      </c>
      <c r="H133" s="36">
        <v>12</v>
      </c>
      <c r="I133" s="61">
        <f t="shared" si="32"/>
        <v>13440</v>
      </c>
      <c r="J133" s="62">
        <f t="shared" si="33"/>
        <v>819.84</v>
      </c>
      <c r="K133" s="63">
        <v>0.8</v>
      </c>
      <c r="L133" s="62">
        <f t="shared" si="34"/>
        <v>655.872</v>
      </c>
      <c r="M133" s="64">
        <f t="shared" si="35"/>
        <v>163.968</v>
      </c>
      <c r="N133" s="34" t="s">
        <v>323</v>
      </c>
      <c r="O133" s="65" t="s">
        <v>27</v>
      </c>
      <c r="P133" s="100"/>
      <c r="Q133" s="100"/>
    </row>
    <row r="134" s="4" customFormat="1" ht="18.6" customHeight="1" spans="1:17">
      <c r="A134" s="31">
        <f t="shared" si="31"/>
        <v>128</v>
      </c>
      <c r="B134" s="32" t="s">
        <v>324</v>
      </c>
      <c r="C134" s="33" t="s">
        <v>22</v>
      </c>
      <c r="D134" s="34" t="s">
        <v>97</v>
      </c>
      <c r="E134" s="35" t="s">
        <v>24</v>
      </c>
      <c r="F134" s="33" t="s">
        <v>25</v>
      </c>
      <c r="G134" s="36">
        <v>70</v>
      </c>
      <c r="H134" s="36">
        <v>70</v>
      </c>
      <c r="I134" s="61">
        <f t="shared" si="32"/>
        <v>78400</v>
      </c>
      <c r="J134" s="62">
        <f t="shared" si="33"/>
        <v>4782.4</v>
      </c>
      <c r="K134" s="63">
        <v>0.8</v>
      </c>
      <c r="L134" s="62">
        <f t="shared" si="34"/>
        <v>3825.92</v>
      </c>
      <c r="M134" s="64">
        <f t="shared" si="35"/>
        <v>956.48</v>
      </c>
      <c r="N134" s="34" t="s">
        <v>325</v>
      </c>
      <c r="O134" s="65" t="s">
        <v>27</v>
      </c>
      <c r="P134" s="100"/>
      <c r="Q134" s="100"/>
    </row>
    <row r="135" s="4" customFormat="1" ht="18.6" customHeight="1" spans="1:17">
      <c r="A135" s="31">
        <f t="shared" si="31"/>
        <v>129</v>
      </c>
      <c r="B135" s="32" t="s">
        <v>326</v>
      </c>
      <c r="C135" s="33" t="s">
        <v>22</v>
      </c>
      <c r="D135" s="34" t="s">
        <v>192</v>
      </c>
      <c r="E135" s="35" t="s">
        <v>24</v>
      </c>
      <c r="F135" s="33" t="s">
        <v>25</v>
      </c>
      <c r="G135" s="36">
        <v>19</v>
      </c>
      <c r="H135" s="36">
        <v>19</v>
      </c>
      <c r="I135" s="61">
        <f t="shared" si="32"/>
        <v>21280</v>
      </c>
      <c r="J135" s="62">
        <f t="shared" si="33"/>
        <v>1298.08</v>
      </c>
      <c r="K135" s="63">
        <v>0.8</v>
      </c>
      <c r="L135" s="62">
        <f t="shared" si="34"/>
        <v>1038.464</v>
      </c>
      <c r="M135" s="64">
        <f t="shared" si="35"/>
        <v>259.616</v>
      </c>
      <c r="N135" s="34" t="s">
        <v>327</v>
      </c>
      <c r="O135" s="65" t="s">
        <v>27</v>
      </c>
      <c r="P135" s="100"/>
      <c r="Q135" s="100"/>
    </row>
    <row r="136" s="4" customFormat="1" ht="18.6" customHeight="1" spans="1:17">
      <c r="A136" s="31">
        <f t="shared" si="31"/>
        <v>130</v>
      </c>
      <c r="B136" s="32" t="s">
        <v>328</v>
      </c>
      <c r="C136" s="33" t="s">
        <v>22</v>
      </c>
      <c r="D136" s="34" t="s">
        <v>320</v>
      </c>
      <c r="E136" s="35" t="s">
        <v>24</v>
      </c>
      <c r="F136" s="33" t="s">
        <v>25</v>
      </c>
      <c r="G136" s="36">
        <v>9</v>
      </c>
      <c r="H136" s="36">
        <v>9</v>
      </c>
      <c r="I136" s="61">
        <f t="shared" si="32"/>
        <v>10080</v>
      </c>
      <c r="J136" s="62">
        <f t="shared" si="33"/>
        <v>614.88</v>
      </c>
      <c r="K136" s="63">
        <v>0.8</v>
      </c>
      <c r="L136" s="62">
        <f t="shared" si="34"/>
        <v>491.904</v>
      </c>
      <c r="M136" s="64">
        <f t="shared" si="35"/>
        <v>122.976</v>
      </c>
      <c r="N136" s="34" t="s">
        <v>329</v>
      </c>
      <c r="O136" s="65" t="s">
        <v>27</v>
      </c>
      <c r="P136" s="100"/>
      <c r="Q136" s="100"/>
    </row>
    <row r="137" s="4" customFormat="1" ht="18.6" customHeight="1" spans="1:17">
      <c r="A137" s="31">
        <f t="shared" si="31"/>
        <v>131</v>
      </c>
      <c r="B137" s="32" t="s">
        <v>330</v>
      </c>
      <c r="C137" s="33" t="s">
        <v>22</v>
      </c>
      <c r="D137" s="34" t="s">
        <v>62</v>
      </c>
      <c r="E137" s="35" t="s">
        <v>24</v>
      </c>
      <c r="F137" s="33" t="s">
        <v>25</v>
      </c>
      <c r="G137" s="36">
        <v>31</v>
      </c>
      <c r="H137" s="36">
        <v>31</v>
      </c>
      <c r="I137" s="61">
        <f t="shared" si="32"/>
        <v>34720</v>
      </c>
      <c r="J137" s="62">
        <f t="shared" si="33"/>
        <v>2117.92</v>
      </c>
      <c r="K137" s="63">
        <v>0.8</v>
      </c>
      <c r="L137" s="62">
        <f t="shared" si="34"/>
        <v>1694.336</v>
      </c>
      <c r="M137" s="64">
        <f t="shared" si="35"/>
        <v>423.584</v>
      </c>
      <c r="N137" s="34" t="s">
        <v>331</v>
      </c>
      <c r="O137" s="65" t="s">
        <v>27</v>
      </c>
      <c r="P137" s="100"/>
      <c r="Q137" s="100"/>
    </row>
    <row r="138" s="4" customFormat="1" ht="18.6" customHeight="1" spans="1:17">
      <c r="A138" s="31">
        <f t="shared" ref="A138:A147" si="36">ROW()-6</f>
        <v>132</v>
      </c>
      <c r="B138" s="32" t="s">
        <v>332</v>
      </c>
      <c r="C138" s="33" t="s">
        <v>22</v>
      </c>
      <c r="D138" s="34" t="s">
        <v>94</v>
      </c>
      <c r="E138" s="35" t="s">
        <v>24</v>
      </c>
      <c r="F138" s="33" t="s">
        <v>25</v>
      </c>
      <c r="G138" s="36">
        <v>18</v>
      </c>
      <c r="H138" s="36">
        <v>18</v>
      </c>
      <c r="I138" s="61">
        <f t="shared" si="32"/>
        <v>20160</v>
      </c>
      <c r="J138" s="62">
        <f t="shared" si="33"/>
        <v>1229.76</v>
      </c>
      <c r="K138" s="63">
        <v>0.8</v>
      </c>
      <c r="L138" s="62">
        <f t="shared" si="34"/>
        <v>983.808</v>
      </c>
      <c r="M138" s="64">
        <f t="shared" si="35"/>
        <v>245.952</v>
      </c>
      <c r="N138" s="34" t="s">
        <v>333</v>
      </c>
      <c r="O138" s="65" t="s">
        <v>27</v>
      </c>
      <c r="P138" s="100"/>
      <c r="Q138" s="100"/>
    </row>
    <row r="139" s="4" customFormat="1" ht="18.6" customHeight="1" spans="1:17">
      <c r="A139" s="31">
        <f t="shared" si="36"/>
        <v>133</v>
      </c>
      <c r="B139" s="32" t="s">
        <v>334</v>
      </c>
      <c r="C139" s="33" t="s">
        <v>22</v>
      </c>
      <c r="D139" s="34" t="s">
        <v>335</v>
      </c>
      <c r="E139" s="35" t="s">
        <v>24</v>
      </c>
      <c r="F139" s="33" t="s">
        <v>25</v>
      </c>
      <c r="G139" s="36">
        <v>90</v>
      </c>
      <c r="H139" s="36">
        <v>90</v>
      </c>
      <c r="I139" s="61">
        <f t="shared" si="32"/>
        <v>100800</v>
      </c>
      <c r="J139" s="62">
        <f t="shared" si="33"/>
        <v>6148.8</v>
      </c>
      <c r="K139" s="63">
        <v>0.8</v>
      </c>
      <c r="L139" s="62">
        <f t="shared" si="34"/>
        <v>4919.04</v>
      </c>
      <c r="M139" s="64">
        <f t="shared" si="35"/>
        <v>1229.76</v>
      </c>
      <c r="N139" s="34" t="s">
        <v>336</v>
      </c>
      <c r="O139" s="65" t="s">
        <v>27</v>
      </c>
      <c r="P139" s="100"/>
      <c r="Q139" s="100"/>
    </row>
    <row r="140" s="4" customFormat="1" ht="18.6" customHeight="1" spans="1:17">
      <c r="A140" s="31">
        <f t="shared" si="36"/>
        <v>134</v>
      </c>
      <c r="B140" s="32" t="s">
        <v>337</v>
      </c>
      <c r="C140" s="33" t="s">
        <v>22</v>
      </c>
      <c r="D140" s="34" t="s">
        <v>35</v>
      </c>
      <c r="E140" s="35" t="s">
        <v>24</v>
      </c>
      <c r="F140" s="33" t="s">
        <v>25</v>
      </c>
      <c r="G140" s="36">
        <v>6</v>
      </c>
      <c r="H140" s="36">
        <v>6</v>
      </c>
      <c r="I140" s="61">
        <f t="shared" si="32"/>
        <v>6720</v>
      </c>
      <c r="J140" s="62">
        <f t="shared" si="33"/>
        <v>409.92</v>
      </c>
      <c r="K140" s="63">
        <v>0.8</v>
      </c>
      <c r="L140" s="62">
        <f t="shared" si="34"/>
        <v>327.936</v>
      </c>
      <c r="M140" s="64">
        <f t="shared" si="35"/>
        <v>81.984</v>
      </c>
      <c r="N140" s="34" t="s">
        <v>338</v>
      </c>
      <c r="O140" s="65" t="s">
        <v>27</v>
      </c>
      <c r="P140" s="100"/>
      <c r="Q140" s="100"/>
    </row>
    <row r="141" s="4" customFormat="1" ht="18.6" customHeight="1" spans="1:17">
      <c r="A141" s="31">
        <f t="shared" si="36"/>
        <v>135</v>
      </c>
      <c r="B141" s="32" t="s">
        <v>339</v>
      </c>
      <c r="C141" s="33" t="s">
        <v>22</v>
      </c>
      <c r="D141" s="81" t="s">
        <v>91</v>
      </c>
      <c r="E141" s="35" t="s">
        <v>24</v>
      </c>
      <c r="F141" s="33" t="s">
        <v>25</v>
      </c>
      <c r="G141" s="36">
        <v>80</v>
      </c>
      <c r="H141" s="36">
        <v>80</v>
      </c>
      <c r="I141" s="61">
        <f t="shared" si="32"/>
        <v>89600</v>
      </c>
      <c r="J141" s="62">
        <f t="shared" si="33"/>
        <v>5465.6</v>
      </c>
      <c r="K141" s="63">
        <v>0.8</v>
      </c>
      <c r="L141" s="62">
        <f t="shared" si="34"/>
        <v>4372.48</v>
      </c>
      <c r="M141" s="64">
        <f t="shared" si="35"/>
        <v>1093.12</v>
      </c>
      <c r="N141" s="34" t="s">
        <v>340</v>
      </c>
      <c r="O141" s="65" t="s">
        <v>27</v>
      </c>
      <c r="P141" s="100"/>
      <c r="Q141" s="100"/>
    </row>
    <row r="142" s="4" customFormat="1" ht="18.6" customHeight="1" spans="1:17">
      <c r="A142" s="31">
        <f t="shared" si="36"/>
        <v>136</v>
      </c>
      <c r="B142" s="112" t="s">
        <v>341</v>
      </c>
      <c r="C142" s="33" t="s">
        <v>22</v>
      </c>
      <c r="D142" s="34" t="s">
        <v>59</v>
      </c>
      <c r="E142" s="35" t="s">
        <v>24</v>
      </c>
      <c r="F142" s="33" t="s">
        <v>25</v>
      </c>
      <c r="G142" s="36">
        <v>16</v>
      </c>
      <c r="H142" s="36">
        <v>16</v>
      </c>
      <c r="I142" s="61">
        <f t="shared" si="32"/>
        <v>17920</v>
      </c>
      <c r="J142" s="62">
        <f t="shared" si="33"/>
        <v>1093.12</v>
      </c>
      <c r="K142" s="63">
        <v>0.8</v>
      </c>
      <c r="L142" s="62">
        <f t="shared" si="34"/>
        <v>874.496</v>
      </c>
      <c r="M142" s="64">
        <f t="shared" si="35"/>
        <v>218.624</v>
      </c>
      <c r="N142" s="34" t="s">
        <v>342</v>
      </c>
      <c r="O142" s="65" t="s">
        <v>27</v>
      </c>
      <c r="P142" s="100"/>
      <c r="Q142" s="100"/>
    </row>
    <row r="143" s="4" customFormat="1" ht="18.6" customHeight="1" spans="1:17">
      <c r="A143" s="31">
        <f t="shared" si="36"/>
        <v>137</v>
      </c>
      <c r="B143" s="32" t="s">
        <v>343</v>
      </c>
      <c r="C143" s="33" t="s">
        <v>22</v>
      </c>
      <c r="D143" s="34" t="s">
        <v>62</v>
      </c>
      <c r="E143" s="35" t="s">
        <v>24</v>
      </c>
      <c r="F143" s="33" t="s">
        <v>25</v>
      </c>
      <c r="G143" s="36">
        <v>10</v>
      </c>
      <c r="H143" s="36">
        <v>10</v>
      </c>
      <c r="I143" s="61">
        <f t="shared" si="32"/>
        <v>11200</v>
      </c>
      <c r="J143" s="62">
        <f t="shared" si="33"/>
        <v>683.2</v>
      </c>
      <c r="K143" s="63">
        <v>0.8</v>
      </c>
      <c r="L143" s="62">
        <f t="shared" si="34"/>
        <v>546.56</v>
      </c>
      <c r="M143" s="64">
        <f t="shared" si="35"/>
        <v>136.64</v>
      </c>
      <c r="N143" s="34" t="s">
        <v>344</v>
      </c>
      <c r="O143" s="65" t="s">
        <v>27</v>
      </c>
      <c r="P143" s="100"/>
      <c r="Q143" s="100"/>
    </row>
    <row r="144" s="4" customFormat="1" ht="18.6" customHeight="1" spans="1:17">
      <c r="A144" s="31">
        <f t="shared" si="36"/>
        <v>138</v>
      </c>
      <c r="B144" s="32" t="s">
        <v>345</v>
      </c>
      <c r="C144" s="33" t="s">
        <v>22</v>
      </c>
      <c r="D144" s="34" t="s">
        <v>48</v>
      </c>
      <c r="E144" s="35" t="s">
        <v>24</v>
      </c>
      <c r="F144" s="33" t="s">
        <v>25</v>
      </c>
      <c r="G144" s="36">
        <v>20</v>
      </c>
      <c r="H144" s="36">
        <v>20</v>
      </c>
      <c r="I144" s="61">
        <f t="shared" si="32"/>
        <v>22400</v>
      </c>
      <c r="J144" s="62">
        <f t="shared" si="33"/>
        <v>1366.4</v>
      </c>
      <c r="K144" s="63">
        <v>0.8</v>
      </c>
      <c r="L144" s="62">
        <f t="shared" si="34"/>
        <v>1093.12</v>
      </c>
      <c r="M144" s="64">
        <f t="shared" si="35"/>
        <v>273.28</v>
      </c>
      <c r="N144" s="34" t="s">
        <v>346</v>
      </c>
      <c r="O144" s="65" t="s">
        <v>27</v>
      </c>
      <c r="P144" s="100"/>
      <c r="Q144" s="100"/>
    </row>
    <row r="145" s="4" customFormat="1" ht="18.6" customHeight="1" spans="1:17">
      <c r="A145" s="31">
        <f t="shared" si="36"/>
        <v>139</v>
      </c>
      <c r="B145" s="32" t="s">
        <v>347</v>
      </c>
      <c r="C145" s="33" t="s">
        <v>22</v>
      </c>
      <c r="D145" s="34" t="s">
        <v>38</v>
      </c>
      <c r="E145" s="35" t="s">
        <v>24</v>
      </c>
      <c r="F145" s="33" t="s">
        <v>25</v>
      </c>
      <c r="G145" s="36">
        <v>30</v>
      </c>
      <c r="H145" s="36">
        <v>30</v>
      </c>
      <c r="I145" s="61">
        <f t="shared" si="32"/>
        <v>33600</v>
      </c>
      <c r="J145" s="62">
        <f t="shared" si="33"/>
        <v>2049.6</v>
      </c>
      <c r="K145" s="63">
        <v>0.8</v>
      </c>
      <c r="L145" s="62">
        <f t="shared" si="34"/>
        <v>1639.68</v>
      </c>
      <c r="M145" s="64">
        <f t="shared" si="35"/>
        <v>409.92</v>
      </c>
      <c r="N145" s="34" t="s">
        <v>348</v>
      </c>
      <c r="O145" s="65" t="s">
        <v>27</v>
      </c>
      <c r="P145" s="100"/>
      <c r="Q145" s="100"/>
    </row>
    <row r="146" s="4" customFormat="1" ht="18.6" customHeight="1" spans="1:17">
      <c r="A146" s="31">
        <f t="shared" si="36"/>
        <v>140</v>
      </c>
      <c r="B146" s="32" t="s">
        <v>349</v>
      </c>
      <c r="C146" s="33" t="s">
        <v>22</v>
      </c>
      <c r="D146" s="34" t="s">
        <v>59</v>
      </c>
      <c r="E146" s="35" t="s">
        <v>24</v>
      </c>
      <c r="F146" s="33" t="s">
        <v>25</v>
      </c>
      <c r="G146" s="36">
        <v>20</v>
      </c>
      <c r="H146" s="36">
        <v>20</v>
      </c>
      <c r="I146" s="61">
        <f t="shared" si="32"/>
        <v>22400</v>
      </c>
      <c r="J146" s="62">
        <f t="shared" si="33"/>
        <v>1366.4</v>
      </c>
      <c r="K146" s="63">
        <v>0.8</v>
      </c>
      <c r="L146" s="62">
        <f t="shared" si="34"/>
        <v>1093.12</v>
      </c>
      <c r="M146" s="64">
        <f t="shared" si="35"/>
        <v>273.28</v>
      </c>
      <c r="N146" s="34" t="s">
        <v>350</v>
      </c>
      <c r="O146" s="65" t="s">
        <v>27</v>
      </c>
      <c r="P146" s="100"/>
      <c r="Q146" s="100"/>
    </row>
    <row r="147" s="4" customFormat="1" ht="18.6" customHeight="1" spans="1:17">
      <c r="A147" s="31">
        <f t="shared" ref="A147:A156" si="37">ROW()-6</f>
        <v>141</v>
      </c>
      <c r="B147" s="32" t="s">
        <v>351</v>
      </c>
      <c r="C147" s="33" t="s">
        <v>22</v>
      </c>
      <c r="D147" s="34" t="s">
        <v>32</v>
      </c>
      <c r="E147" s="35" t="s">
        <v>24</v>
      </c>
      <c r="F147" s="33" t="s">
        <v>25</v>
      </c>
      <c r="G147" s="36">
        <v>11</v>
      </c>
      <c r="H147" s="36">
        <v>11</v>
      </c>
      <c r="I147" s="61">
        <f t="shared" si="32"/>
        <v>12320</v>
      </c>
      <c r="J147" s="62">
        <f t="shared" si="33"/>
        <v>751.52</v>
      </c>
      <c r="K147" s="63">
        <v>0.8</v>
      </c>
      <c r="L147" s="62">
        <f t="shared" si="34"/>
        <v>601.216</v>
      </c>
      <c r="M147" s="64">
        <f t="shared" si="35"/>
        <v>150.304</v>
      </c>
      <c r="N147" s="34" t="s">
        <v>352</v>
      </c>
      <c r="O147" s="65" t="s">
        <v>27</v>
      </c>
      <c r="P147" s="100"/>
      <c r="Q147" s="100"/>
    </row>
    <row r="148" s="4" customFormat="1" ht="18.6" customHeight="1" spans="1:17">
      <c r="A148" s="31">
        <f t="shared" si="37"/>
        <v>142</v>
      </c>
      <c r="B148" s="32" t="s">
        <v>353</v>
      </c>
      <c r="C148" s="33" t="s">
        <v>22</v>
      </c>
      <c r="D148" s="34" t="s">
        <v>51</v>
      </c>
      <c r="E148" s="35" t="s">
        <v>24</v>
      </c>
      <c r="F148" s="33" t="s">
        <v>25</v>
      </c>
      <c r="G148" s="36">
        <v>14</v>
      </c>
      <c r="H148" s="36">
        <v>14</v>
      </c>
      <c r="I148" s="61">
        <f t="shared" si="32"/>
        <v>15680</v>
      </c>
      <c r="J148" s="62">
        <f t="shared" si="33"/>
        <v>956.48</v>
      </c>
      <c r="K148" s="63">
        <v>0.8</v>
      </c>
      <c r="L148" s="62">
        <f t="shared" si="34"/>
        <v>765.184</v>
      </c>
      <c r="M148" s="64">
        <f t="shared" si="35"/>
        <v>191.296</v>
      </c>
      <c r="N148" s="34" t="s">
        <v>354</v>
      </c>
      <c r="O148" s="65" t="s">
        <v>27</v>
      </c>
      <c r="P148" s="100"/>
      <c r="Q148" s="100"/>
    </row>
    <row r="149" s="4" customFormat="1" ht="18.6" customHeight="1" spans="1:17">
      <c r="A149" s="31">
        <f t="shared" si="37"/>
        <v>143</v>
      </c>
      <c r="B149" s="32" t="s">
        <v>355</v>
      </c>
      <c r="C149" s="33" t="s">
        <v>22</v>
      </c>
      <c r="D149" s="34" t="s">
        <v>35</v>
      </c>
      <c r="E149" s="35" t="s">
        <v>24</v>
      </c>
      <c r="F149" s="33" t="s">
        <v>25</v>
      </c>
      <c r="G149" s="36">
        <v>14</v>
      </c>
      <c r="H149" s="36">
        <v>14</v>
      </c>
      <c r="I149" s="61">
        <f t="shared" si="32"/>
        <v>15680</v>
      </c>
      <c r="J149" s="62">
        <f t="shared" si="33"/>
        <v>956.48</v>
      </c>
      <c r="K149" s="63">
        <v>0.8</v>
      </c>
      <c r="L149" s="62">
        <f t="shared" si="34"/>
        <v>765.184</v>
      </c>
      <c r="M149" s="64">
        <f t="shared" si="35"/>
        <v>191.296</v>
      </c>
      <c r="N149" s="34" t="s">
        <v>356</v>
      </c>
      <c r="O149" s="65" t="s">
        <v>27</v>
      </c>
      <c r="P149" s="100"/>
      <c r="Q149" s="100"/>
    </row>
    <row r="150" s="4" customFormat="1" ht="18.6" customHeight="1" spans="1:17">
      <c r="A150" s="31">
        <f t="shared" si="37"/>
        <v>144</v>
      </c>
      <c r="B150" s="32" t="s">
        <v>357</v>
      </c>
      <c r="C150" s="33" t="s">
        <v>22</v>
      </c>
      <c r="D150" s="34" t="s">
        <v>358</v>
      </c>
      <c r="E150" s="35" t="s">
        <v>24</v>
      </c>
      <c r="F150" s="33" t="s">
        <v>25</v>
      </c>
      <c r="G150" s="116">
        <v>15</v>
      </c>
      <c r="H150" s="116">
        <v>15</v>
      </c>
      <c r="I150" s="61">
        <f t="shared" si="32"/>
        <v>16800</v>
      </c>
      <c r="J150" s="62">
        <f t="shared" si="33"/>
        <v>1024.8</v>
      </c>
      <c r="K150" s="63">
        <v>0.8</v>
      </c>
      <c r="L150" s="62">
        <f t="shared" si="34"/>
        <v>819.84</v>
      </c>
      <c r="M150" s="64">
        <f t="shared" si="35"/>
        <v>204.96</v>
      </c>
      <c r="N150" s="34" t="s">
        <v>359</v>
      </c>
      <c r="O150" s="65" t="s">
        <v>27</v>
      </c>
      <c r="P150" s="100"/>
      <c r="Q150" s="100"/>
    </row>
    <row r="151" s="4" customFormat="1" ht="18.6" customHeight="1" spans="1:17">
      <c r="A151" s="31">
        <f t="shared" si="37"/>
        <v>145</v>
      </c>
      <c r="B151" s="32" t="s">
        <v>360</v>
      </c>
      <c r="C151" s="33" t="s">
        <v>22</v>
      </c>
      <c r="D151" s="34" t="s">
        <v>51</v>
      </c>
      <c r="E151" s="35" t="s">
        <v>24</v>
      </c>
      <c r="F151" s="33" t="s">
        <v>25</v>
      </c>
      <c r="G151" s="116">
        <v>17</v>
      </c>
      <c r="H151" s="116">
        <v>17</v>
      </c>
      <c r="I151" s="61">
        <f t="shared" si="32"/>
        <v>19040</v>
      </c>
      <c r="J151" s="62">
        <f t="shared" si="33"/>
        <v>1161.44</v>
      </c>
      <c r="K151" s="63">
        <v>0.8</v>
      </c>
      <c r="L151" s="62">
        <f t="shared" si="34"/>
        <v>929.152</v>
      </c>
      <c r="M151" s="64">
        <f t="shared" si="35"/>
        <v>232.288</v>
      </c>
      <c r="N151" s="34" t="s">
        <v>361</v>
      </c>
      <c r="O151" s="65" t="s">
        <v>27</v>
      </c>
      <c r="P151" s="100"/>
      <c r="Q151" s="100"/>
    </row>
    <row r="152" s="4" customFormat="1" ht="18.6" customHeight="1" spans="1:17">
      <c r="A152" s="31">
        <f t="shared" si="37"/>
        <v>146</v>
      </c>
      <c r="B152" s="32" t="s">
        <v>362</v>
      </c>
      <c r="C152" s="33" t="s">
        <v>22</v>
      </c>
      <c r="D152" s="34" t="s">
        <v>59</v>
      </c>
      <c r="E152" s="35" t="s">
        <v>24</v>
      </c>
      <c r="F152" s="33" t="s">
        <v>25</v>
      </c>
      <c r="G152" s="117">
        <v>30</v>
      </c>
      <c r="H152" s="117">
        <v>30</v>
      </c>
      <c r="I152" s="61">
        <f t="shared" si="32"/>
        <v>33600</v>
      </c>
      <c r="J152" s="62">
        <f t="shared" si="33"/>
        <v>2049.6</v>
      </c>
      <c r="K152" s="63">
        <v>0.8</v>
      </c>
      <c r="L152" s="62">
        <f t="shared" si="34"/>
        <v>1639.68</v>
      </c>
      <c r="M152" s="64">
        <f t="shared" si="35"/>
        <v>409.92</v>
      </c>
      <c r="N152" s="34" t="s">
        <v>363</v>
      </c>
      <c r="O152" s="65" t="s">
        <v>27</v>
      </c>
      <c r="P152" s="100"/>
      <c r="Q152" s="100"/>
    </row>
    <row r="153" s="4" customFormat="1" ht="18.6" customHeight="1" spans="1:17">
      <c r="A153" s="31">
        <f t="shared" si="37"/>
        <v>147</v>
      </c>
      <c r="B153" s="32" t="s">
        <v>364</v>
      </c>
      <c r="C153" s="33" t="s">
        <v>22</v>
      </c>
      <c r="D153" s="34" t="s">
        <v>97</v>
      </c>
      <c r="E153" s="35" t="s">
        <v>24</v>
      </c>
      <c r="F153" s="33" t="s">
        <v>25</v>
      </c>
      <c r="G153" s="117">
        <v>4</v>
      </c>
      <c r="H153" s="117">
        <v>4</v>
      </c>
      <c r="I153" s="61">
        <f t="shared" si="32"/>
        <v>4480</v>
      </c>
      <c r="J153" s="62">
        <f t="shared" si="33"/>
        <v>273.28</v>
      </c>
      <c r="K153" s="63">
        <v>0.8</v>
      </c>
      <c r="L153" s="62">
        <f t="shared" si="34"/>
        <v>218.624</v>
      </c>
      <c r="M153" s="64">
        <f t="shared" si="35"/>
        <v>54.656</v>
      </c>
      <c r="N153" s="34" t="s">
        <v>365</v>
      </c>
      <c r="O153" s="65" t="s">
        <v>27</v>
      </c>
      <c r="P153" s="100"/>
      <c r="Q153" s="100"/>
    </row>
    <row r="154" s="4" customFormat="1" ht="18.6" customHeight="1" spans="1:17">
      <c r="A154" s="31">
        <f t="shared" si="37"/>
        <v>148</v>
      </c>
      <c r="B154" s="32" t="s">
        <v>366</v>
      </c>
      <c r="C154" s="33" t="s">
        <v>22</v>
      </c>
      <c r="D154" s="34" t="s">
        <v>32</v>
      </c>
      <c r="E154" s="35" t="s">
        <v>24</v>
      </c>
      <c r="F154" s="33" t="s">
        <v>25</v>
      </c>
      <c r="G154" s="117">
        <v>16</v>
      </c>
      <c r="H154" s="117">
        <v>16</v>
      </c>
      <c r="I154" s="61">
        <f t="shared" si="32"/>
        <v>17920</v>
      </c>
      <c r="J154" s="62">
        <f t="shared" si="33"/>
        <v>1093.12</v>
      </c>
      <c r="K154" s="63">
        <v>0.8</v>
      </c>
      <c r="L154" s="62">
        <f t="shared" si="34"/>
        <v>874.496</v>
      </c>
      <c r="M154" s="64">
        <f t="shared" si="35"/>
        <v>218.624</v>
      </c>
      <c r="N154" s="34" t="s">
        <v>367</v>
      </c>
      <c r="O154" s="65" t="s">
        <v>27</v>
      </c>
      <c r="P154" s="100"/>
      <c r="Q154" s="100"/>
    </row>
    <row r="155" s="4" customFormat="1" ht="18.6" customHeight="1" spans="1:17">
      <c r="A155" s="31">
        <f t="shared" si="37"/>
        <v>149</v>
      </c>
      <c r="B155" s="32" t="s">
        <v>368</v>
      </c>
      <c r="C155" s="33" t="s">
        <v>22</v>
      </c>
      <c r="D155" s="34" t="s">
        <v>369</v>
      </c>
      <c r="E155" s="35" t="s">
        <v>24</v>
      </c>
      <c r="F155" s="33" t="s">
        <v>25</v>
      </c>
      <c r="G155" s="117">
        <v>20</v>
      </c>
      <c r="H155" s="117">
        <v>20</v>
      </c>
      <c r="I155" s="61">
        <f t="shared" si="32"/>
        <v>22400</v>
      </c>
      <c r="J155" s="62">
        <f t="shared" si="33"/>
        <v>1366.4</v>
      </c>
      <c r="K155" s="63">
        <v>0.8</v>
      </c>
      <c r="L155" s="62">
        <f t="shared" si="34"/>
        <v>1093.12</v>
      </c>
      <c r="M155" s="64">
        <f t="shared" si="35"/>
        <v>273.28</v>
      </c>
      <c r="N155" s="34" t="s">
        <v>370</v>
      </c>
      <c r="O155" s="65" t="s">
        <v>27</v>
      </c>
      <c r="P155" s="100"/>
      <c r="Q155" s="100"/>
    </row>
    <row r="156" s="4" customFormat="1" ht="18.6" customHeight="1" spans="1:17">
      <c r="A156" s="31">
        <f t="shared" si="37"/>
        <v>150</v>
      </c>
      <c r="B156" s="32" t="s">
        <v>371</v>
      </c>
      <c r="C156" s="33" t="s">
        <v>22</v>
      </c>
      <c r="D156" s="34" t="s">
        <v>51</v>
      </c>
      <c r="E156" s="35" t="s">
        <v>24</v>
      </c>
      <c r="F156" s="33" t="s">
        <v>25</v>
      </c>
      <c r="G156" s="117">
        <v>14</v>
      </c>
      <c r="H156" s="117">
        <v>14</v>
      </c>
      <c r="I156" s="61">
        <f t="shared" si="32"/>
        <v>15680</v>
      </c>
      <c r="J156" s="62">
        <f t="shared" si="33"/>
        <v>956.48</v>
      </c>
      <c r="K156" s="63">
        <v>0.8</v>
      </c>
      <c r="L156" s="62">
        <f t="shared" si="34"/>
        <v>765.184</v>
      </c>
      <c r="M156" s="64">
        <f t="shared" si="35"/>
        <v>191.296</v>
      </c>
      <c r="N156" s="34" t="s">
        <v>372</v>
      </c>
      <c r="O156" s="65" t="s">
        <v>27</v>
      </c>
      <c r="P156" s="100"/>
      <c r="Q156" s="100"/>
    </row>
    <row r="157" s="4" customFormat="1" ht="18.6" customHeight="1" spans="1:17">
      <c r="A157" s="31">
        <f t="shared" ref="A157:A167" si="38">ROW()-6</f>
        <v>151</v>
      </c>
      <c r="B157" s="32" t="s">
        <v>373</v>
      </c>
      <c r="C157" s="33" t="s">
        <v>22</v>
      </c>
      <c r="D157" s="34" t="s">
        <v>94</v>
      </c>
      <c r="E157" s="35" t="s">
        <v>24</v>
      </c>
      <c r="F157" s="33" t="s">
        <v>25</v>
      </c>
      <c r="G157" s="117">
        <v>15</v>
      </c>
      <c r="H157" s="117">
        <v>15</v>
      </c>
      <c r="I157" s="61">
        <f t="shared" si="32"/>
        <v>16800</v>
      </c>
      <c r="J157" s="62">
        <f t="shared" si="33"/>
        <v>1024.8</v>
      </c>
      <c r="K157" s="63">
        <v>0.8</v>
      </c>
      <c r="L157" s="62">
        <f t="shared" si="34"/>
        <v>819.84</v>
      </c>
      <c r="M157" s="64">
        <f t="shared" si="35"/>
        <v>204.96</v>
      </c>
      <c r="N157" s="34" t="s">
        <v>374</v>
      </c>
      <c r="O157" s="65" t="s">
        <v>27</v>
      </c>
      <c r="P157" s="100"/>
      <c r="Q157" s="100"/>
    </row>
    <row r="158" s="4" customFormat="1" ht="18.6" customHeight="1" spans="1:17">
      <c r="A158" s="31">
        <f t="shared" si="38"/>
        <v>152</v>
      </c>
      <c r="B158" s="32" t="s">
        <v>375</v>
      </c>
      <c r="C158" s="33" t="s">
        <v>22</v>
      </c>
      <c r="D158" s="34" t="s">
        <v>81</v>
      </c>
      <c r="E158" s="35" t="s">
        <v>24</v>
      </c>
      <c r="F158" s="33" t="s">
        <v>25</v>
      </c>
      <c r="G158" s="117">
        <v>18</v>
      </c>
      <c r="H158" s="117">
        <v>18</v>
      </c>
      <c r="I158" s="61">
        <f t="shared" si="32"/>
        <v>20160</v>
      </c>
      <c r="J158" s="62">
        <f t="shared" si="33"/>
        <v>1229.76</v>
      </c>
      <c r="K158" s="63">
        <v>0.8</v>
      </c>
      <c r="L158" s="62">
        <f t="shared" si="34"/>
        <v>983.808</v>
      </c>
      <c r="M158" s="64">
        <f t="shared" si="35"/>
        <v>245.952</v>
      </c>
      <c r="N158" s="34" t="s">
        <v>376</v>
      </c>
      <c r="O158" s="65" t="s">
        <v>27</v>
      </c>
      <c r="P158" s="100"/>
      <c r="Q158" s="100"/>
    </row>
    <row r="159" s="4" customFormat="1" ht="18.6" customHeight="1" spans="1:17">
      <c r="A159" s="31">
        <f t="shared" si="38"/>
        <v>153</v>
      </c>
      <c r="B159" s="32" t="s">
        <v>377</v>
      </c>
      <c r="C159" s="33" t="s">
        <v>22</v>
      </c>
      <c r="D159" s="34" t="s">
        <v>73</v>
      </c>
      <c r="E159" s="35" t="s">
        <v>24</v>
      </c>
      <c r="F159" s="33" t="s">
        <v>25</v>
      </c>
      <c r="G159" s="117">
        <v>7</v>
      </c>
      <c r="H159" s="117">
        <v>7</v>
      </c>
      <c r="I159" s="61">
        <f t="shared" si="32"/>
        <v>7840</v>
      </c>
      <c r="J159" s="62">
        <f t="shared" si="33"/>
        <v>478.24</v>
      </c>
      <c r="K159" s="63">
        <v>0.8</v>
      </c>
      <c r="L159" s="62">
        <f t="shared" si="34"/>
        <v>382.592</v>
      </c>
      <c r="M159" s="64">
        <f t="shared" si="35"/>
        <v>95.648</v>
      </c>
      <c r="N159" s="34" t="s">
        <v>378</v>
      </c>
      <c r="O159" s="65" t="s">
        <v>27</v>
      </c>
      <c r="P159" s="100"/>
      <c r="Q159" s="100"/>
    </row>
    <row r="160" s="4" customFormat="1" ht="18.6" customHeight="1" spans="1:17">
      <c r="A160" s="31">
        <f t="shared" si="38"/>
        <v>154</v>
      </c>
      <c r="B160" s="32" t="s">
        <v>379</v>
      </c>
      <c r="C160" s="33" t="s">
        <v>22</v>
      </c>
      <c r="D160" s="34" t="s">
        <v>369</v>
      </c>
      <c r="E160" s="35" t="s">
        <v>24</v>
      </c>
      <c r="F160" s="33" t="s">
        <v>25</v>
      </c>
      <c r="G160" s="61">
        <v>14</v>
      </c>
      <c r="H160" s="61">
        <v>14</v>
      </c>
      <c r="I160" s="61">
        <f t="shared" si="32"/>
        <v>15680</v>
      </c>
      <c r="J160" s="62">
        <f t="shared" si="33"/>
        <v>956.48</v>
      </c>
      <c r="K160" s="63">
        <v>0.8</v>
      </c>
      <c r="L160" s="62">
        <f t="shared" si="34"/>
        <v>765.184</v>
      </c>
      <c r="M160" s="64">
        <f t="shared" si="35"/>
        <v>191.296</v>
      </c>
      <c r="N160" s="34" t="s">
        <v>380</v>
      </c>
      <c r="O160" s="65" t="s">
        <v>27</v>
      </c>
      <c r="P160" s="100"/>
      <c r="Q160" s="100"/>
    </row>
    <row r="161" s="4" customFormat="1" ht="18.6" customHeight="1" spans="1:17">
      <c r="A161" s="31">
        <f t="shared" si="38"/>
        <v>155</v>
      </c>
      <c r="B161" s="112" t="s">
        <v>381</v>
      </c>
      <c r="C161" s="33" t="s">
        <v>22</v>
      </c>
      <c r="D161" s="34" t="s">
        <v>29</v>
      </c>
      <c r="E161" s="35" t="s">
        <v>24</v>
      </c>
      <c r="F161" s="33" t="s">
        <v>25</v>
      </c>
      <c r="G161" s="61">
        <v>30</v>
      </c>
      <c r="H161" s="61">
        <v>30</v>
      </c>
      <c r="I161" s="61">
        <f t="shared" si="32"/>
        <v>33600</v>
      </c>
      <c r="J161" s="62">
        <f t="shared" si="33"/>
        <v>2049.6</v>
      </c>
      <c r="K161" s="63">
        <v>0.8</v>
      </c>
      <c r="L161" s="62">
        <f t="shared" si="34"/>
        <v>1639.68</v>
      </c>
      <c r="M161" s="64">
        <f t="shared" si="35"/>
        <v>409.92</v>
      </c>
      <c r="N161" s="34" t="s">
        <v>382</v>
      </c>
      <c r="O161" s="65" t="s">
        <v>27</v>
      </c>
      <c r="P161" s="100"/>
      <c r="Q161" s="100"/>
    </row>
    <row r="162" s="4" customFormat="1" ht="18.6" customHeight="1" spans="1:17">
      <c r="A162" s="31">
        <f t="shared" si="38"/>
        <v>156</v>
      </c>
      <c r="B162" s="32" t="s">
        <v>383</v>
      </c>
      <c r="C162" s="33" t="s">
        <v>22</v>
      </c>
      <c r="D162" s="81" t="s">
        <v>384</v>
      </c>
      <c r="E162" s="35" t="s">
        <v>24</v>
      </c>
      <c r="F162" s="33" t="s">
        <v>25</v>
      </c>
      <c r="G162" s="61">
        <v>80</v>
      </c>
      <c r="H162" s="61">
        <v>80</v>
      </c>
      <c r="I162" s="61">
        <f t="shared" si="32"/>
        <v>89600</v>
      </c>
      <c r="J162" s="62">
        <f t="shared" si="33"/>
        <v>5465.6</v>
      </c>
      <c r="K162" s="63">
        <v>0.8</v>
      </c>
      <c r="L162" s="62">
        <f t="shared" si="34"/>
        <v>4372.48</v>
      </c>
      <c r="M162" s="64">
        <f t="shared" si="35"/>
        <v>1093.12</v>
      </c>
      <c r="N162" s="34" t="s">
        <v>385</v>
      </c>
      <c r="O162" s="65" t="s">
        <v>27</v>
      </c>
      <c r="P162" s="100"/>
      <c r="Q162" s="100"/>
    </row>
    <row r="163" s="4" customFormat="1" ht="18.6" customHeight="1" spans="1:17">
      <c r="A163" s="31">
        <f t="shared" si="38"/>
        <v>157</v>
      </c>
      <c r="B163" s="32" t="s">
        <v>386</v>
      </c>
      <c r="C163" s="33" t="s">
        <v>22</v>
      </c>
      <c r="D163" s="34" t="s">
        <v>38</v>
      </c>
      <c r="E163" s="35" t="s">
        <v>24</v>
      </c>
      <c r="F163" s="33" t="s">
        <v>25</v>
      </c>
      <c r="G163" s="117">
        <v>14</v>
      </c>
      <c r="H163" s="117">
        <v>14</v>
      </c>
      <c r="I163" s="61">
        <f t="shared" si="32"/>
        <v>15680</v>
      </c>
      <c r="J163" s="62">
        <f t="shared" si="33"/>
        <v>956.48</v>
      </c>
      <c r="K163" s="63">
        <v>0.8</v>
      </c>
      <c r="L163" s="62">
        <f t="shared" si="34"/>
        <v>765.184</v>
      </c>
      <c r="M163" s="64">
        <f t="shared" si="35"/>
        <v>191.296</v>
      </c>
      <c r="N163" s="34" t="s">
        <v>387</v>
      </c>
      <c r="O163" s="65" t="s">
        <v>27</v>
      </c>
      <c r="P163" s="100"/>
      <c r="Q163" s="100"/>
    </row>
    <row r="164" s="4" customFormat="1" ht="18.6" customHeight="1" spans="1:17">
      <c r="A164" s="31">
        <f t="shared" si="38"/>
        <v>158</v>
      </c>
      <c r="B164" s="32" t="s">
        <v>388</v>
      </c>
      <c r="C164" s="33" t="s">
        <v>22</v>
      </c>
      <c r="D164" s="81" t="s">
        <v>125</v>
      </c>
      <c r="E164" s="35" t="s">
        <v>24</v>
      </c>
      <c r="F164" s="33" t="s">
        <v>25</v>
      </c>
      <c r="G164" s="64">
        <v>30</v>
      </c>
      <c r="H164" s="116">
        <v>30</v>
      </c>
      <c r="I164" s="61">
        <f t="shared" si="32"/>
        <v>33600</v>
      </c>
      <c r="J164" s="62">
        <f t="shared" si="33"/>
        <v>2049.6</v>
      </c>
      <c r="K164" s="63">
        <v>0.8</v>
      </c>
      <c r="L164" s="62">
        <f t="shared" si="34"/>
        <v>1639.68</v>
      </c>
      <c r="M164" s="64">
        <f t="shared" si="35"/>
        <v>409.92</v>
      </c>
      <c r="N164" s="34" t="s">
        <v>389</v>
      </c>
      <c r="O164" s="65" t="s">
        <v>27</v>
      </c>
      <c r="P164" s="100"/>
      <c r="Q164" s="100"/>
    </row>
    <row r="165" s="4" customFormat="1" ht="18.6" customHeight="1" spans="1:17">
      <c r="A165" s="31">
        <f t="shared" si="38"/>
        <v>159</v>
      </c>
      <c r="B165" s="118" t="s">
        <v>390</v>
      </c>
      <c r="C165" s="33" t="s">
        <v>22</v>
      </c>
      <c r="D165" s="119" t="s">
        <v>35</v>
      </c>
      <c r="E165" s="35" t="s">
        <v>24</v>
      </c>
      <c r="F165" s="33" t="s">
        <v>25</v>
      </c>
      <c r="G165" s="64">
        <v>32</v>
      </c>
      <c r="H165" s="116">
        <v>32</v>
      </c>
      <c r="I165" s="61">
        <f t="shared" si="32"/>
        <v>35840</v>
      </c>
      <c r="J165" s="62">
        <f t="shared" si="33"/>
        <v>2186.24</v>
      </c>
      <c r="K165" s="63">
        <v>0.8</v>
      </c>
      <c r="L165" s="62">
        <f t="shared" si="34"/>
        <v>1748.992</v>
      </c>
      <c r="M165" s="64">
        <f t="shared" si="35"/>
        <v>437.248</v>
      </c>
      <c r="N165" s="34" t="s">
        <v>391</v>
      </c>
      <c r="O165" s="65" t="s">
        <v>27</v>
      </c>
      <c r="P165" s="100"/>
      <c r="Q165" s="100"/>
    </row>
    <row r="166" s="4" customFormat="1" ht="18.6" customHeight="1" spans="1:17">
      <c r="A166" s="31">
        <f t="shared" si="38"/>
        <v>160</v>
      </c>
      <c r="B166" s="32" t="s">
        <v>392</v>
      </c>
      <c r="C166" s="33" t="s">
        <v>22</v>
      </c>
      <c r="D166" s="119" t="s">
        <v>393</v>
      </c>
      <c r="E166" s="35" t="s">
        <v>24</v>
      </c>
      <c r="F166" s="33" t="s">
        <v>25</v>
      </c>
      <c r="G166" s="64">
        <v>45</v>
      </c>
      <c r="H166" s="116">
        <v>45</v>
      </c>
      <c r="I166" s="61">
        <f t="shared" si="32"/>
        <v>50400</v>
      </c>
      <c r="J166" s="62">
        <f t="shared" si="33"/>
        <v>3074.4</v>
      </c>
      <c r="K166" s="63">
        <v>0.8</v>
      </c>
      <c r="L166" s="62">
        <f t="shared" si="34"/>
        <v>2459.52</v>
      </c>
      <c r="M166" s="64">
        <f t="shared" si="35"/>
        <v>614.88</v>
      </c>
      <c r="N166" s="34" t="s">
        <v>394</v>
      </c>
      <c r="O166" s="65" t="s">
        <v>27</v>
      </c>
      <c r="P166" s="100"/>
      <c r="Q166" s="100"/>
    </row>
    <row r="167" s="4" customFormat="1" ht="18.6" customHeight="1" spans="1:17">
      <c r="A167" s="31">
        <f t="shared" si="38"/>
        <v>161</v>
      </c>
      <c r="B167" s="120" t="s">
        <v>395</v>
      </c>
      <c r="C167" s="33" t="s">
        <v>22</v>
      </c>
      <c r="D167" s="121" t="s">
        <v>32</v>
      </c>
      <c r="E167" s="35" t="s">
        <v>24</v>
      </c>
      <c r="F167" s="33" t="s">
        <v>25</v>
      </c>
      <c r="G167" s="122">
        <v>30</v>
      </c>
      <c r="H167" s="123">
        <v>30</v>
      </c>
      <c r="I167" s="61">
        <f t="shared" si="32"/>
        <v>33600</v>
      </c>
      <c r="J167" s="62">
        <f t="shared" si="33"/>
        <v>2049.6</v>
      </c>
      <c r="K167" s="63">
        <v>0.8</v>
      </c>
      <c r="L167" s="62">
        <f t="shared" si="34"/>
        <v>1639.68</v>
      </c>
      <c r="M167" s="64">
        <f t="shared" si="35"/>
        <v>409.92</v>
      </c>
      <c r="N167" s="34" t="s">
        <v>396</v>
      </c>
      <c r="O167" s="65" t="s">
        <v>27</v>
      </c>
      <c r="P167" s="100"/>
      <c r="Q167" s="100"/>
    </row>
    <row r="168" s="5" customFormat="1" ht="18.6" customHeight="1" spans="1:17">
      <c r="A168" s="37" t="s">
        <v>397</v>
      </c>
      <c r="B168" s="38"/>
      <c r="C168" s="38"/>
      <c r="D168" s="39"/>
      <c r="E168" s="39"/>
      <c r="F168" s="40"/>
      <c r="G168" s="93">
        <f>SUM(G7:G167)</f>
        <v>3819.5</v>
      </c>
      <c r="H168" s="93">
        <f>SUM(H7:H167)</f>
        <v>3819.5</v>
      </c>
      <c r="I168" s="61">
        <f>SUM(I7:I167)</f>
        <v>4277840</v>
      </c>
      <c r="J168" s="62">
        <f>SUM(J7:J167)</f>
        <v>260948.24</v>
      </c>
      <c r="K168" s="63"/>
      <c r="L168" s="62">
        <f>SUM(L7:L167)</f>
        <v>208758.592</v>
      </c>
      <c r="M168" s="66">
        <f>SUM(M7:M167)</f>
        <v>52189.648</v>
      </c>
      <c r="N168" s="39"/>
      <c r="O168" s="39"/>
      <c r="P168" s="40"/>
      <c r="Q168" s="40"/>
    </row>
    <row r="169" s="6" customFormat="1" ht="15" customHeight="1" spans="1:17">
      <c r="A169" s="42" t="s">
        <v>398</v>
      </c>
      <c r="B169" s="43"/>
      <c r="C169" s="44"/>
      <c r="D169" s="44"/>
      <c r="E169" s="42" t="s">
        <v>399</v>
      </c>
      <c r="F169" s="42"/>
      <c r="G169" s="94"/>
      <c r="H169" s="87"/>
      <c r="I169" s="9"/>
      <c r="J169" s="11"/>
      <c r="K169" s="12"/>
      <c r="L169" s="101"/>
      <c r="M169" s="102"/>
      <c r="N169" s="67"/>
      <c r="O169" s="42"/>
      <c r="P169" s="42"/>
      <c r="Q169" s="42"/>
    </row>
  </sheetData>
  <autoFilter ref="A6:U169">
    <extLst/>
  </autoFilter>
  <mergeCells count="6">
    <mergeCell ref="A1:U1"/>
    <mergeCell ref="A2:U2"/>
    <mergeCell ref="A3:U3"/>
    <mergeCell ref="A4:U4"/>
    <mergeCell ref="A5:U5"/>
    <mergeCell ref="A168:B168"/>
  </mergeCells>
  <pageMargins left="0.196527777777778" right="0.161111111111111" top="0.409027777777778" bottom="0.60625" header="0.5" footer="0.10625"/>
  <pageSetup paperSize="9" scale="93" orientation="landscape"/>
  <headerFooter>
    <oddFooter>&amp;C第 &amp;P 页，共 &amp;N 页</oddFooter>
  </headerFooter>
  <colBreaks count="1" manualBreakCount="1">
    <brk id="17" max="1048575" man="1"/>
  </colBreaks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9"/>
  <sheetViews>
    <sheetView workbookViewId="0">
      <selection activeCell="N7" sqref="N7"/>
    </sheetView>
  </sheetViews>
  <sheetFormatPr defaultColWidth="9" defaultRowHeight="13.5"/>
  <cols>
    <col min="1" max="1" width="4.56666666666667" style="7" customWidth="1"/>
    <col min="2" max="2" width="8" style="8" customWidth="1"/>
    <col min="3" max="3" width="6.75" style="7" customWidth="1"/>
    <col min="4" max="4" width="15.625" style="7" customWidth="1"/>
    <col min="5" max="5" width="10.5" style="9" customWidth="1"/>
    <col min="6" max="6" width="7" style="9" customWidth="1"/>
    <col min="7" max="7" width="7.5" style="87" customWidth="1"/>
    <col min="8" max="8" width="8.25" style="87" customWidth="1"/>
    <col min="9" max="9" width="8.875" style="9" customWidth="1"/>
    <col min="10" max="10" width="8.875" style="11" customWidth="1"/>
    <col min="11" max="11" width="5.875" style="12" customWidth="1"/>
    <col min="12" max="12" width="8.375" style="11" customWidth="1"/>
    <col min="13" max="13" width="9" style="11" customWidth="1"/>
    <col min="14" max="14" width="16.75" style="9" customWidth="1"/>
    <col min="15" max="15" width="10.375" style="9" customWidth="1"/>
    <col min="16" max="16" width="8.625" style="9" customWidth="1"/>
    <col min="17" max="17" width="7.625" style="9" customWidth="1"/>
    <col min="18" max="16384" width="9" style="9"/>
  </cols>
  <sheetData>
    <row r="1" s="86" customFormat="1" ht="23.25" customHeight="1" spans="1:21">
      <c r="A1" s="14"/>
      <c r="B1" s="14"/>
      <c r="C1" s="14"/>
      <c r="D1" s="14"/>
      <c r="E1" s="14"/>
      <c r="F1" s="14"/>
      <c r="G1" s="15"/>
      <c r="H1" s="15"/>
      <c r="I1" s="14"/>
      <c r="J1" s="14"/>
      <c r="K1" s="46"/>
      <c r="L1" s="14"/>
      <c r="M1" s="14"/>
      <c r="N1" s="95"/>
      <c r="O1" s="46"/>
      <c r="P1" s="95"/>
      <c r="Q1" s="95"/>
      <c r="R1" s="103"/>
      <c r="S1" s="14"/>
      <c r="T1" s="14"/>
      <c r="U1" s="104"/>
    </row>
    <row r="2" s="86" customFormat="1" ht="22.5" customHeight="1" spans="1:21">
      <c r="A2" s="88" t="s">
        <v>0</v>
      </c>
      <c r="B2" s="17"/>
      <c r="C2" s="17"/>
      <c r="D2" s="17"/>
      <c r="E2" s="17"/>
      <c r="F2" s="17"/>
      <c r="G2" s="19"/>
      <c r="H2" s="19"/>
      <c r="I2" s="17"/>
      <c r="J2" s="17"/>
      <c r="K2" s="49"/>
      <c r="L2" s="17"/>
      <c r="M2" s="17"/>
      <c r="N2" s="96"/>
      <c r="O2" s="49"/>
      <c r="P2" s="96"/>
      <c r="Q2" s="96"/>
      <c r="R2" s="105"/>
      <c r="S2" s="17"/>
      <c r="T2" s="17"/>
      <c r="U2" s="106"/>
    </row>
    <row r="3" s="86" customFormat="1" ht="24.75" customHeight="1" spans="1:21">
      <c r="A3" s="89" t="s">
        <v>1</v>
      </c>
      <c r="B3" s="21"/>
      <c r="C3" s="21"/>
      <c r="D3" s="21"/>
      <c r="E3" s="21"/>
      <c r="F3" s="21"/>
      <c r="G3" s="23"/>
      <c r="H3" s="23"/>
      <c r="I3" s="21"/>
      <c r="J3" s="21"/>
      <c r="K3" s="52"/>
      <c r="L3" s="21"/>
      <c r="M3" s="21"/>
      <c r="N3" s="97"/>
      <c r="O3" s="52"/>
      <c r="P3" s="97"/>
      <c r="Q3" s="97"/>
      <c r="R3" s="107"/>
      <c r="S3" s="21"/>
      <c r="T3" s="21"/>
      <c r="U3" s="108"/>
    </row>
    <row r="4" s="86" customFormat="1" ht="24.75" customHeight="1" spans="1:21">
      <c r="A4" s="90" t="s">
        <v>2</v>
      </c>
      <c r="B4" s="25"/>
      <c r="C4" s="25"/>
      <c r="D4" s="25"/>
      <c r="E4" s="25"/>
      <c r="F4" s="25"/>
      <c r="G4" s="27"/>
      <c r="H4" s="27"/>
      <c r="I4" s="25"/>
      <c r="J4" s="25"/>
      <c r="K4" s="55"/>
      <c r="L4" s="25"/>
      <c r="M4" s="25"/>
      <c r="N4" s="98"/>
      <c r="O4" s="55"/>
      <c r="P4" s="98"/>
      <c r="Q4" s="98"/>
      <c r="R4" s="109"/>
      <c r="S4" s="25"/>
      <c r="T4" s="25"/>
      <c r="U4" s="25"/>
    </row>
    <row r="5" s="86" customFormat="1" ht="25.5" customHeight="1" spans="1:21">
      <c r="A5" s="90" t="s">
        <v>425</v>
      </c>
      <c r="B5" s="25"/>
      <c r="C5" s="25"/>
      <c r="D5" s="25"/>
      <c r="E5" s="25"/>
      <c r="F5" s="25"/>
      <c r="G5" s="27"/>
      <c r="H5" s="27"/>
      <c r="I5" s="25"/>
      <c r="J5" s="25"/>
      <c r="K5" s="55"/>
      <c r="L5" s="25"/>
      <c r="M5" s="25"/>
      <c r="N5" s="98"/>
      <c r="O5" s="55"/>
      <c r="P5" s="98"/>
      <c r="Q5" s="98"/>
      <c r="R5" s="109"/>
      <c r="S5" s="25"/>
      <c r="T5" s="25"/>
      <c r="U5" s="25"/>
    </row>
    <row r="6" s="3" customFormat="1" ht="24.75" customHeight="1" spans="1:17">
      <c r="A6" s="29" t="s">
        <v>4</v>
      </c>
      <c r="B6" s="29" t="s">
        <v>5</v>
      </c>
      <c r="C6" s="29" t="s">
        <v>6</v>
      </c>
      <c r="D6" s="29" t="s">
        <v>7</v>
      </c>
      <c r="E6" s="29" t="s">
        <v>8</v>
      </c>
      <c r="F6" s="29" t="s">
        <v>9</v>
      </c>
      <c r="G6" s="91" t="s">
        <v>10</v>
      </c>
      <c r="H6" s="91" t="s">
        <v>11</v>
      </c>
      <c r="I6" s="29" t="s">
        <v>12</v>
      </c>
      <c r="J6" s="99" t="s">
        <v>13</v>
      </c>
      <c r="K6" s="59" t="s">
        <v>14</v>
      </c>
      <c r="L6" s="60" t="s">
        <v>15</v>
      </c>
      <c r="M6" s="99" t="s">
        <v>16</v>
      </c>
      <c r="N6" s="29" t="s">
        <v>17</v>
      </c>
      <c r="O6" s="29" t="s">
        <v>18</v>
      </c>
      <c r="P6" s="29" t="s">
        <v>19</v>
      </c>
      <c r="Q6" s="110" t="s">
        <v>20</v>
      </c>
    </row>
    <row r="7" s="111" customFormat="1" ht="18.6" customHeight="1" spans="1:17">
      <c r="A7" s="31">
        <f>ROW()-6</f>
        <v>1</v>
      </c>
      <c r="B7" s="112" t="s">
        <v>426</v>
      </c>
      <c r="C7" s="33" t="s">
        <v>22</v>
      </c>
      <c r="D7" s="34" t="s">
        <v>38</v>
      </c>
      <c r="E7" s="35" t="s">
        <v>24</v>
      </c>
      <c r="F7" s="33" t="s">
        <v>25</v>
      </c>
      <c r="G7" s="36">
        <v>105</v>
      </c>
      <c r="H7" s="36">
        <v>105</v>
      </c>
      <c r="I7" s="61">
        <f>G7*1120</f>
        <v>117600</v>
      </c>
      <c r="J7" s="62">
        <f>G7*68.32</f>
        <v>7173.6</v>
      </c>
      <c r="K7" s="63">
        <v>0.8</v>
      </c>
      <c r="L7" s="62">
        <f>J7*K7</f>
        <v>5738.88</v>
      </c>
      <c r="M7" s="64">
        <f>G7*13.664</f>
        <v>1434.72</v>
      </c>
      <c r="N7" s="34" t="s">
        <v>427</v>
      </c>
      <c r="O7" s="65" t="s">
        <v>27</v>
      </c>
      <c r="P7" s="113"/>
      <c r="Q7" s="113"/>
    </row>
    <row r="8" s="5" customFormat="1" ht="18.6" customHeight="1" spans="1:17">
      <c r="A8" s="37" t="s">
        <v>397</v>
      </c>
      <c r="B8" s="38"/>
      <c r="C8" s="38"/>
      <c r="D8" s="39"/>
      <c r="E8" s="39"/>
      <c r="F8" s="40"/>
      <c r="G8" s="93">
        <f>SUM(G7:G7)</f>
        <v>105</v>
      </c>
      <c r="H8" s="93">
        <f>SUM(H7:H7)</f>
        <v>105</v>
      </c>
      <c r="I8" s="61">
        <f>SUM(I7:I7)</f>
        <v>117600</v>
      </c>
      <c r="J8" s="62">
        <f>SUM(J7:J7)</f>
        <v>7173.6</v>
      </c>
      <c r="K8" s="63"/>
      <c r="L8" s="62">
        <f>SUM(L7:L7)</f>
        <v>5738.88</v>
      </c>
      <c r="M8" s="66">
        <f>SUM(M7:M7)</f>
        <v>1434.72</v>
      </c>
      <c r="N8" s="39"/>
      <c r="O8" s="39"/>
      <c r="P8" s="40"/>
      <c r="Q8" s="40"/>
    </row>
    <row r="9" s="6" customFormat="1" ht="15" customHeight="1" spans="1:17">
      <c r="A9" s="42" t="s">
        <v>398</v>
      </c>
      <c r="B9" s="43"/>
      <c r="C9" s="44"/>
      <c r="D9" s="44"/>
      <c r="E9" s="42" t="s">
        <v>403</v>
      </c>
      <c r="F9" s="42"/>
      <c r="G9" s="94"/>
      <c r="H9" s="87"/>
      <c r="I9" s="9"/>
      <c r="J9" s="11"/>
      <c r="K9" s="12"/>
      <c r="L9" s="101"/>
      <c r="M9" s="102"/>
      <c r="N9" s="67"/>
      <c r="O9" s="42"/>
      <c r="P9" s="42"/>
      <c r="Q9" s="42"/>
    </row>
  </sheetData>
  <autoFilter ref="A6:U9">
    <extLst/>
  </autoFilter>
  <mergeCells count="6">
    <mergeCell ref="A1:U1"/>
    <mergeCell ref="A2:U2"/>
    <mergeCell ref="A3:U3"/>
    <mergeCell ref="A4:U4"/>
    <mergeCell ref="A5:U5"/>
    <mergeCell ref="A8:B8"/>
  </mergeCells>
  <pageMargins left="0.196527777777778" right="0.161111111111111" top="0.409027777777778" bottom="0.60625" header="0.5" footer="0.10625"/>
  <pageSetup paperSize="9" scale="93" orientation="landscape"/>
  <headerFooter>
    <oddFooter>&amp;C第 &amp;P 页，共 &amp;N 页</oddFooter>
  </headerFooter>
  <colBreaks count="1" manualBreakCount="1">
    <brk id="17" max="1048575" man="1"/>
  </colBreaks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9"/>
  <sheetViews>
    <sheetView workbookViewId="0">
      <selection activeCell="L11" sqref="L11"/>
    </sheetView>
  </sheetViews>
  <sheetFormatPr defaultColWidth="9" defaultRowHeight="13.5"/>
  <cols>
    <col min="1" max="1" width="4.56666666666667" style="7" customWidth="1"/>
    <col min="2" max="2" width="8" style="8" customWidth="1"/>
    <col min="3" max="3" width="6.75" style="7" customWidth="1"/>
    <col min="4" max="4" width="15.625" style="7" customWidth="1"/>
    <col min="5" max="5" width="10.5" style="9" customWidth="1"/>
    <col min="6" max="6" width="7" style="9" customWidth="1"/>
    <col min="7" max="7" width="7.5" style="87" customWidth="1"/>
    <col min="8" max="8" width="8.25" style="87" customWidth="1"/>
    <col min="9" max="9" width="8.875" style="9" customWidth="1"/>
    <col min="10" max="10" width="8.875" style="11" customWidth="1"/>
    <col min="11" max="11" width="5.875" style="12" customWidth="1"/>
    <col min="12" max="12" width="8.375" style="11" customWidth="1"/>
    <col min="13" max="13" width="9" style="11" customWidth="1"/>
    <col min="14" max="14" width="16.75" style="9" customWidth="1"/>
    <col min="15" max="15" width="10.375" style="9" customWidth="1"/>
    <col min="16" max="16" width="8.625" style="9" customWidth="1"/>
    <col min="17" max="17" width="7.625" style="9" customWidth="1"/>
    <col min="18" max="16384" width="9" style="9"/>
  </cols>
  <sheetData>
    <row r="1" s="86" customFormat="1" ht="23.25" customHeight="1" spans="1:21">
      <c r="A1" s="14"/>
      <c r="B1" s="14"/>
      <c r="C1" s="14"/>
      <c r="D1" s="14"/>
      <c r="E1" s="14"/>
      <c r="F1" s="14"/>
      <c r="G1" s="15"/>
      <c r="H1" s="15"/>
      <c r="I1" s="14"/>
      <c r="J1" s="14"/>
      <c r="K1" s="46"/>
      <c r="L1" s="14"/>
      <c r="M1" s="14"/>
      <c r="N1" s="95"/>
      <c r="O1" s="46"/>
      <c r="P1" s="95"/>
      <c r="Q1" s="95"/>
      <c r="R1" s="103"/>
      <c r="S1" s="14"/>
      <c r="T1" s="14"/>
      <c r="U1" s="104"/>
    </row>
    <row r="2" s="86" customFormat="1" ht="22.5" customHeight="1" spans="1:21">
      <c r="A2" s="88" t="s">
        <v>0</v>
      </c>
      <c r="B2" s="17"/>
      <c r="C2" s="17"/>
      <c r="D2" s="17"/>
      <c r="E2" s="17"/>
      <c r="F2" s="17"/>
      <c r="G2" s="19"/>
      <c r="H2" s="19"/>
      <c r="I2" s="17"/>
      <c r="J2" s="17"/>
      <c r="K2" s="49"/>
      <c r="L2" s="17"/>
      <c r="M2" s="17"/>
      <c r="N2" s="96"/>
      <c r="O2" s="49"/>
      <c r="P2" s="96"/>
      <c r="Q2" s="96"/>
      <c r="R2" s="105"/>
      <c r="S2" s="17"/>
      <c r="T2" s="17"/>
      <c r="U2" s="106"/>
    </row>
    <row r="3" s="86" customFormat="1" ht="24.75" customHeight="1" spans="1:21">
      <c r="A3" s="89" t="s">
        <v>1</v>
      </c>
      <c r="B3" s="21"/>
      <c r="C3" s="21"/>
      <c r="D3" s="21"/>
      <c r="E3" s="21"/>
      <c r="F3" s="21"/>
      <c r="G3" s="23"/>
      <c r="H3" s="23"/>
      <c r="I3" s="21"/>
      <c r="J3" s="21"/>
      <c r="K3" s="52"/>
      <c r="L3" s="21"/>
      <c r="M3" s="21"/>
      <c r="N3" s="97"/>
      <c r="O3" s="52"/>
      <c r="P3" s="97"/>
      <c r="Q3" s="97"/>
      <c r="R3" s="107"/>
      <c r="S3" s="21"/>
      <c r="T3" s="21"/>
      <c r="U3" s="108"/>
    </row>
    <row r="4" s="86" customFormat="1" ht="24.75" customHeight="1" spans="1:21">
      <c r="A4" s="90" t="s">
        <v>2</v>
      </c>
      <c r="B4" s="25"/>
      <c r="C4" s="25"/>
      <c r="D4" s="25"/>
      <c r="E4" s="25"/>
      <c r="F4" s="25"/>
      <c r="G4" s="27"/>
      <c r="H4" s="27"/>
      <c r="I4" s="25"/>
      <c r="J4" s="25"/>
      <c r="K4" s="55"/>
      <c r="L4" s="25"/>
      <c r="M4" s="25"/>
      <c r="N4" s="98"/>
      <c r="O4" s="55"/>
      <c r="P4" s="98"/>
      <c r="Q4" s="98"/>
      <c r="R4" s="109"/>
      <c r="S4" s="25"/>
      <c r="T4" s="25"/>
      <c r="U4" s="25"/>
    </row>
    <row r="5" s="86" customFormat="1" ht="25.5" customHeight="1" spans="1:21">
      <c r="A5" s="90" t="s">
        <v>428</v>
      </c>
      <c r="B5" s="25"/>
      <c r="C5" s="25"/>
      <c r="D5" s="25"/>
      <c r="E5" s="25"/>
      <c r="F5" s="25"/>
      <c r="G5" s="27"/>
      <c r="H5" s="27"/>
      <c r="I5" s="25"/>
      <c r="J5" s="25"/>
      <c r="K5" s="55"/>
      <c r="L5" s="25"/>
      <c r="M5" s="25"/>
      <c r="N5" s="98"/>
      <c r="O5" s="55"/>
      <c r="P5" s="98"/>
      <c r="Q5" s="98"/>
      <c r="R5" s="109"/>
      <c r="S5" s="25"/>
      <c r="T5" s="25"/>
      <c r="U5" s="25"/>
    </row>
    <row r="6" s="3" customFormat="1" ht="24.75" customHeight="1" spans="1:17">
      <c r="A6" s="29" t="s">
        <v>4</v>
      </c>
      <c r="B6" s="29" t="s">
        <v>5</v>
      </c>
      <c r="C6" s="29" t="s">
        <v>6</v>
      </c>
      <c r="D6" s="29" t="s">
        <v>7</v>
      </c>
      <c r="E6" s="29" t="s">
        <v>8</v>
      </c>
      <c r="F6" s="29" t="s">
        <v>9</v>
      </c>
      <c r="G6" s="91" t="s">
        <v>10</v>
      </c>
      <c r="H6" s="91" t="s">
        <v>11</v>
      </c>
      <c r="I6" s="29" t="s">
        <v>12</v>
      </c>
      <c r="J6" s="99" t="s">
        <v>13</v>
      </c>
      <c r="K6" s="59" t="s">
        <v>14</v>
      </c>
      <c r="L6" s="60" t="s">
        <v>15</v>
      </c>
      <c r="M6" s="99" t="s">
        <v>16</v>
      </c>
      <c r="N6" s="29" t="s">
        <v>17</v>
      </c>
      <c r="O6" s="29" t="s">
        <v>18</v>
      </c>
      <c r="P6" s="29" t="s">
        <v>19</v>
      </c>
      <c r="Q6" s="110" t="s">
        <v>20</v>
      </c>
    </row>
    <row r="7" s="4" customFormat="1" ht="18.6" customHeight="1" spans="1:17">
      <c r="A7" s="31">
        <f>ROW()-6</f>
        <v>1</v>
      </c>
      <c r="B7" s="32" t="s">
        <v>429</v>
      </c>
      <c r="C7" s="33" t="s">
        <v>22</v>
      </c>
      <c r="D7" s="34" t="s">
        <v>35</v>
      </c>
      <c r="E7" s="35" t="s">
        <v>24</v>
      </c>
      <c r="F7" s="33" t="s">
        <v>25</v>
      </c>
      <c r="G7" s="36">
        <v>165</v>
      </c>
      <c r="H7" s="36">
        <v>165</v>
      </c>
      <c r="I7" s="61">
        <f>G7*1120</f>
        <v>184800</v>
      </c>
      <c r="J7" s="62">
        <f>G7*68.32</f>
        <v>11272.8</v>
      </c>
      <c r="K7" s="63">
        <v>0.8</v>
      </c>
      <c r="L7" s="62">
        <f>J7*K7</f>
        <v>9018.24</v>
      </c>
      <c r="M7" s="64">
        <f>G7*13.664</f>
        <v>2254.56</v>
      </c>
      <c r="N7" s="34" t="s">
        <v>286</v>
      </c>
      <c r="O7" s="65" t="s">
        <v>27</v>
      </c>
      <c r="P7" s="100"/>
      <c r="Q7" s="100"/>
    </row>
    <row r="8" s="5" customFormat="1" ht="18.6" customHeight="1" spans="1:17">
      <c r="A8" s="37" t="s">
        <v>397</v>
      </c>
      <c r="B8" s="38"/>
      <c r="C8" s="38"/>
      <c r="D8" s="39"/>
      <c r="E8" s="39"/>
      <c r="F8" s="40"/>
      <c r="G8" s="93">
        <f>SUM(G7:G7)</f>
        <v>165</v>
      </c>
      <c r="H8" s="93">
        <f>SUM(H7:H7)</f>
        <v>165</v>
      </c>
      <c r="I8" s="61">
        <f>SUM(I7:I7)</f>
        <v>184800</v>
      </c>
      <c r="J8" s="62">
        <f>SUM(J7:J7)</f>
        <v>11272.8</v>
      </c>
      <c r="K8" s="63"/>
      <c r="L8" s="62">
        <f>SUM(L7:L7)</f>
        <v>9018.24</v>
      </c>
      <c r="M8" s="66">
        <f>SUM(M7:M7)</f>
        <v>2254.56</v>
      </c>
      <c r="N8" s="39"/>
      <c r="O8" s="39"/>
      <c r="P8" s="40"/>
      <c r="Q8" s="40"/>
    </row>
    <row r="9" s="6" customFormat="1" ht="15" customHeight="1" spans="1:17">
      <c r="A9" s="42" t="s">
        <v>398</v>
      </c>
      <c r="B9" s="43"/>
      <c r="C9" s="44"/>
      <c r="D9" s="44"/>
      <c r="E9" s="42" t="s">
        <v>403</v>
      </c>
      <c r="F9" s="42"/>
      <c r="G9" s="94"/>
      <c r="H9" s="87"/>
      <c r="I9" s="9"/>
      <c r="J9" s="11"/>
      <c r="K9" s="12"/>
      <c r="L9" s="101"/>
      <c r="M9" s="102"/>
      <c r="N9" s="67"/>
      <c r="O9" s="42"/>
      <c r="P9" s="42"/>
      <c r="Q9" s="42"/>
    </row>
  </sheetData>
  <autoFilter ref="A6:U9">
    <extLst/>
  </autoFilter>
  <mergeCells count="6">
    <mergeCell ref="A1:U1"/>
    <mergeCell ref="A2:U2"/>
    <mergeCell ref="A3:U3"/>
    <mergeCell ref="A4:U4"/>
    <mergeCell ref="A5:U5"/>
    <mergeCell ref="A8:B8"/>
  </mergeCells>
  <pageMargins left="0.196527777777778" right="0.161111111111111" top="0.409027777777778" bottom="0.60625" header="0.5" footer="0.10625"/>
  <pageSetup paperSize="9" scale="93" orientation="landscape"/>
  <headerFooter>
    <oddFooter>&amp;C第 &amp;P 页，共 &amp;N 页</oddFooter>
  </headerFooter>
  <colBreaks count="1" manualBreakCount="1">
    <brk id="17" max="1048575" man="1"/>
  </colBreaks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9"/>
  <sheetViews>
    <sheetView workbookViewId="0">
      <selection activeCell="N7" sqref="N7"/>
    </sheetView>
  </sheetViews>
  <sheetFormatPr defaultColWidth="9" defaultRowHeight="13.5"/>
  <cols>
    <col min="1" max="1" width="4.56666666666667" style="7" customWidth="1"/>
    <col min="2" max="2" width="8" style="8" customWidth="1"/>
    <col min="3" max="3" width="6.75" style="7" customWidth="1"/>
    <col min="4" max="4" width="15.625" style="7" customWidth="1"/>
    <col min="5" max="5" width="10.5" style="9" customWidth="1"/>
    <col min="6" max="6" width="7" style="9" customWidth="1"/>
    <col min="7" max="7" width="7.5" style="87" customWidth="1"/>
    <col min="8" max="8" width="8.25" style="87" customWidth="1"/>
    <col min="9" max="9" width="8.875" style="9" customWidth="1"/>
    <col min="10" max="10" width="8.875" style="11" customWidth="1"/>
    <col min="11" max="11" width="5.875" style="12" customWidth="1"/>
    <col min="12" max="12" width="8.375" style="11" customWidth="1"/>
    <col min="13" max="13" width="9" style="11" customWidth="1"/>
    <col min="14" max="14" width="16.75" style="9" customWidth="1"/>
    <col min="15" max="15" width="10.375" style="9" customWidth="1"/>
    <col min="16" max="16" width="8.625" style="9" customWidth="1"/>
    <col min="17" max="17" width="7.625" style="9" customWidth="1"/>
    <col min="18" max="16384" width="9" style="9"/>
  </cols>
  <sheetData>
    <row r="1" s="86" customFormat="1" ht="23.25" customHeight="1" spans="1:21">
      <c r="A1" s="14"/>
      <c r="B1" s="14"/>
      <c r="C1" s="14"/>
      <c r="D1" s="14"/>
      <c r="E1" s="14"/>
      <c r="F1" s="14"/>
      <c r="G1" s="15"/>
      <c r="H1" s="15"/>
      <c r="I1" s="14"/>
      <c r="J1" s="14"/>
      <c r="K1" s="46"/>
      <c r="L1" s="14"/>
      <c r="M1" s="14"/>
      <c r="N1" s="95"/>
      <c r="O1" s="46"/>
      <c r="P1" s="95"/>
      <c r="Q1" s="95"/>
      <c r="R1" s="103"/>
      <c r="S1" s="14"/>
      <c r="T1" s="14"/>
      <c r="U1" s="104"/>
    </row>
    <row r="2" s="86" customFormat="1" ht="22.5" customHeight="1" spans="1:21">
      <c r="A2" s="88" t="s">
        <v>0</v>
      </c>
      <c r="B2" s="17"/>
      <c r="C2" s="17"/>
      <c r="D2" s="17"/>
      <c r="E2" s="17"/>
      <c r="F2" s="17"/>
      <c r="G2" s="19"/>
      <c r="H2" s="19"/>
      <c r="I2" s="17"/>
      <c r="J2" s="17"/>
      <c r="K2" s="49"/>
      <c r="L2" s="17"/>
      <c r="M2" s="17"/>
      <c r="N2" s="96"/>
      <c r="O2" s="49"/>
      <c r="P2" s="96"/>
      <c r="Q2" s="96"/>
      <c r="R2" s="105"/>
      <c r="S2" s="17"/>
      <c r="T2" s="17"/>
      <c r="U2" s="106"/>
    </row>
    <row r="3" s="86" customFormat="1" ht="24.75" customHeight="1" spans="1:21">
      <c r="A3" s="89" t="s">
        <v>1</v>
      </c>
      <c r="B3" s="21"/>
      <c r="C3" s="21"/>
      <c r="D3" s="21"/>
      <c r="E3" s="21"/>
      <c r="F3" s="21"/>
      <c r="G3" s="23"/>
      <c r="H3" s="23"/>
      <c r="I3" s="21"/>
      <c r="J3" s="21"/>
      <c r="K3" s="52"/>
      <c r="L3" s="21"/>
      <c r="M3" s="21"/>
      <c r="N3" s="97"/>
      <c r="O3" s="52"/>
      <c r="P3" s="97"/>
      <c r="Q3" s="97"/>
      <c r="R3" s="107"/>
      <c r="S3" s="21"/>
      <c r="T3" s="21"/>
      <c r="U3" s="108"/>
    </row>
    <row r="4" s="86" customFormat="1" ht="24.75" customHeight="1" spans="1:21">
      <c r="A4" s="90" t="s">
        <v>2</v>
      </c>
      <c r="B4" s="25"/>
      <c r="C4" s="25"/>
      <c r="D4" s="25"/>
      <c r="E4" s="25"/>
      <c r="F4" s="25"/>
      <c r="G4" s="27"/>
      <c r="H4" s="27"/>
      <c r="I4" s="25"/>
      <c r="J4" s="25"/>
      <c r="K4" s="55"/>
      <c r="L4" s="25"/>
      <c r="M4" s="25"/>
      <c r="N4" s="98"/>
      <c r="O4" s="55"/>
      <c r="P4" s="98"/>
      <c r="Q4" s="98"/>
      <c r="R4" s="109"/>
      <c r="S4" s="25"/>
      <c r="T4" s="25"/>
      <c r="U4" s="25"/>
    </row>
    <row r="5" s="86" customFormat="1" ht="25.5" customHeight="1" spans="1:21">
      <c r="A5" s="90" t="s">
        <v>428</v>
      </c>
      <c r="B5" s="25"/>
      <c r="C5" s="25"/>
      <c r="D5" s="25"/>
      <c r="E5" s="25"/>
      <c r="F5" s="25"/>
      <c r="G5" s="27"/>
      <c r="H5" s="27"/>
      <c r="I5" s="25"/>
      <c r="J5" s="25"/>
      <c r="K5" s="55"/>
      <c r="L5" s="25"/>
      <c r="M5" s="25"/>
      <c r="N5" s="98"/>
      <c r="O5" s="55"/>
      <c r="P5" s="98"/>
      <c r="Q5" s="98"/>
      <c r="R5" s="109"/>
      <c r="S5" s="25"/>
      <c r="T5" s="25"/>
      <c r="U5" s="25"/>
    </row>
    <row r="6" s="3" customFormat="1" ht="24.75" customHeight="1" spans="1:17">
      <c r="A6" s="29" t="s">
        <v>4</v>
      </c>
      <c r="B6" s="29" t="s">
        <v>5</v>
      </c>
      <c r="C6" s="29" t="s">
        <v>6</v>
      </c>
      <c r="D6" s="29" t="s">
        <v>7</v>
      </c>
      <c r="E6" s="29" t="s">
        <v>8</v>
      </c>
      <c r="F6" s="29" t="s">
        <v>9</v>
      </c>
      <c r="G6" s="91" t="s">
        <v>10</v>
      </c>
      <c r="H6" s="91" t="s">
        <v>11</v>
      </c>
      <c r="I6" s="29" t="s">
        <v>12</v>
      </c>
      <c r="J6" s="99" t="s">
        <v>13</v>
      </c>
      <c r="K6" s="59" t="s">
        <v>14</v>
      </c>
      <c r="L6" s="60" t="s">
        <v>15</v>
      </c>
      <c r="M6" s="99" t="s">
        <v>16</v>
      </c>
      <c r="N6" s="29" t="s">
        <v>17</v>
      </c>
      <c r="O6" s="29" t="s">
        <v>18</v>
      </c>
      <c r="P6" s="29" t="s">
        <v>19</v>
      </c>
      <c r="Q6" s="110" t="s">
        <v>20</v>
      </c>
    </row>
    <row r="7" s="4" customFormat="1" ht="18.6" customHeight="1" spans="1:17">
      <c r="A7" s="31">
        <f>ROW()-6</f>
        <v>1</v>
      </c>
      <c r="B7" s="32" t="s">
        <v>430</v>
      </c>
      <c r="C7" s="33" t="s">
        <v>22</v>
      </c>
      <c r="D7" s="92" t="s">
        <v>51</v>
      </c>
      <c r="E7" s="92" t="s">
        <v>24</v>
      </c>
      <c r="F7" s="33" t="s">
        <v>25</v>
      </c>
      <c r="G7" s="36">
        <v>100</v>
      </c>
      <c r="H7" s="36">
        <v>100</v>
      </c>
      <c r="I7" s="61">
        <f>G7*1120</f>
        <v>112000</v>
      </c>
      <c r="J7" s="62">
        <f>G7*68.32</f>
        <v>6832</v>
      </c>
      <c r="K7" s="63">
        <v>0.8</v>
      </c>
      <c r="L7" s="62">
        <f>J7*K7</f>
        <v>5465.6</v>
      </c>
      <c r="M7" s="64">
        <f>G7*13.664</f>
        <v>1366.4</v>
      </c>
      <c r="N7" s="33" t="s">
        <v>431</v>
      </c>
      <c r="O7" s="65" t="s">
        <v>27</v>
      </c>
      <c r="P7" s="100"/>
      <c r="Q7" s="100"/>
    </row>
    <row r="8" s="5" customFormat="1" ht="18.6" customHeight="1" spans="1:17">
      <c r="A8" s="37" t="s">
        <v>397</v>
      </c>
      <c r="B8" s="38"/>
      <c r="C8" s="38"/>
      <c r="D8" s="39"/>
      <c r="E8" s="39"/>
      <c r="F8" s="40"/>
      <c r="G8" s="93">
        <f t="shared" ref="G8:J8" si="0">SUM(G7:G7)</f>
        <v>100</v>
      </c>
      <c r="H8" s="93">
        <f t="shared" si="0"/>
        <v>100</v>
      </c>
      <c r="I8" s="61">
        <f t="shared" si="0"/>
        <v>112000</v>
      </c>
      <c r="J8" s="62">
        <f t="shared" si="0"/>
        <v>6832</v>
      </c>
      <c r="K8" s="63"/>
      <c r="L8" s="62">
        <f>SUM(L7:L7)</f>
        <v>5465.6</v>
      </c>
      <c r="M8" s="66">
        <f>SUM(M7:M7)</f>
        <v>1366.4</v>
      </c>
      <c r="N8" s="39"/>
      <c r="O8" s="39"/>
      <c r="P8" s="40"/>
      <c r="Q8" s="40"/>
    </row>
    <row r="9" s="6" customFormat="1" ht="15" customHeight="1" spans="1:17">
      <c r="A9" s="42" t="s">
        <v>398</v>
      </c>
      <c r="B9" s="43"/>
      <c r="C9" s="44"/>
      <c r="D9" s="44"/>
      <c r="E9" s="42" t="s">
        <v>403</v>
      </c>
      <c r="F9" s="42"/>
      <c r="G9" s="94"/>
      <c r="H9" s="87"/>
      <c r="I9" s="9"/>
      <c r="J9" s="11"/>
      <c r="K9" s="12"/>
      <c r="L9" s="101"/>
      <c r="M9" s="102"/>
      <c r="N9" s="67"/>
      <c r="O9" s="42"/>
      <c r="P9" s="42"/>
      <c r="Q9" s="42"/>
    </row>
  </sheetData>
  <autoFilter ref="A6:U9">
    <extLst/>
  </autoFilter>
  <mergeCells count="6">
    <mergeCell ref="A1:U1"/>
    <mergeCell ref="A2:U2"/>
    <mergeCell ref="A3:U3"/>
    <mergeCell ref="A4:U4"/>
    <mergeCell ref="A5:U5"/>
    <mergeCell ref="A8:B8"/>
  </mergeCells>
  <pageMargins left="0.196527777777778" right="0.161111111111111" top="0.409027777777778" bottom="0.60625" header="0.5" footer="0.10625"/>
  <pageSetup paperSize="9" scale="93" orientation="landscape"/>
  <headerFooter>
    <oddFooter>&amp;C第 &amp;P 页，共 &amp;N 页</oddFooter>
  </headerFooter>
  <colBreaks count="1" manualBreakCount="1">
    <brk id="17" max="1048575" man="1"/>
  </colBreaks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31"/>
  <sheetViews>
    <sheetView topLeftCell="A3" workbookViewId="0">
      <selection activeCell="F6" sqref="F$1:F$1048576"/>
    </sheetView>
  </sheetViews>
  <sheetFormatPr defaultColWidth="9" defaultRowHeight="13.5"/>
  <cols>
    <col min="1" max="1" width="7.25" style="7" customWidth="1"/>
    <col min="2" max="2" width="7.125" style="8" customWidth="1"/>
    <col min="3" max="3" width="8.25" style="7" customWidth="1"/>
    <col min="4" max="4" width="15.625" style="7" customWidth="1"/>
    <col min="5" max="5" width="9.875" style="9" customWidth="1"/>
    <col min="6" max="6" width="7" style="9" customWidth="1"/>
    <col min="7" max="7" width="7.625" style="10" customWidth="1"/>
    <col min="8" max="8" width="7.25" style="10" customWidth="1"/>
    <col min="9" max="9" width="8.5" style="9" customWidth="1"/>
    <col min="10" max="10" width="8.125" style="11" customWidth="1"/>
    <col min="11" max="11" width="5.625" style="12" customWidth="1"/>
    <col min="12" max="12" width="7.875" style="11" customWidth="1"/>
    <col min="13" max="13" width="9.5" style="11" customWidth="1"/>
    <col min="14" max="14" width="18" style="9" customWidth="1"/>
    <col min="15" max="15" width="10.125" style="9" customWidth="1"/>
    <col min="16" max="16" width="8.625" style="9" customWidth="1"/>
    <col min="17" max="17" width="7.625" style="9" customWidth="1"/>
    <col min="18" max="16384" width="9" style="9"/>
  </cols>
  <sheetData>
    <row r="1" s="1" customFormat="1" ht="23.25" customHeight="1" spans="1:21">
      <c r="A1" s="13"/>
      <c r="B1" s="14"/>
      <c r="C1" s="14"/>
      <c r="D1" s="14"/>
      <c r="E1" s="13"/>
      <c r="F1" s="13"/>
      <c r="G1" s="15"/>
      <c r="H1" s="15"/>
      <c r="I1" s="14"/>
      <c r="J1" s="14"/>
      <c r="K1" s="46"/>
      <c r="L1" s="14"/>
      <c r="M1" s="14"/>
      <c r="N1" s="47"/>
      <c r="O1" s="48"/>
      <c r="P1" s="47"/>
      <c r="Q1" s="47"/>
      <c r="R1" s="68"/>
      <c r="S1" s="13"/>
      <c r="T1" s="13"/>
      <c r="U1" s="69"/>
    </row>
    <row r="2" s="1" customFormat="1" ht="22.5" customHeight="1" spans="1:21">
      <c r="A2" s="16" t="s">
        <v>0</v>
      </c>
      <c r="B2" s="17"/>
      <c r="C2" s="17"/>
      <c r="D2" s="17"/>
      <c r="E2" s="18"/>
      <c r="F2" s="18"/>
      <c r="G2" s="19"/>
      <c r="H2" s="19"/>
      <c r="I2" s="17"/>
      <c r="J2" s="17"/>
      <c r="K2" s="49"/>
      <c r="L2" s="17"/>
      <c r="M2" s="17"/>
      <c r="N2" s="50"/>
      <c r="O2" s="51"/>
      <c r="P2" s="50"/>
      <c r="Q2" s="50"/>
      <c r="R2" s="70"/>
      <c r="S2" s="18"/>
      <c r="T2" s="18"/>
      <c r="U2" s="71"/>
    </row>
    <row r="3" s="1" customFormat="1" ht="24.75" customHeight="1" spans="1:21">
      <c r="A3" s="20" t="s">
        <v>1</v>
      </c>
      <c r="B3" s="21"/>
      <c r="C3" s="21"/>
      <c r="D3" s="21"/>
      <c r="E3" s="22"/>
      <c r="F3" s="22"/>
      <c r="G3" s="23"/>
      <c r="H3" s="23"/>
      <c r="I3" s="21"/>
      <c r="J3" s="21"/>
      <c r="K3" s="52"/>
      <c r="L3" s="21"/>
      <c r="M3" s="21"/>
      <c r="N3" s="53"/>
      <c r="O3" s="54"/>
      <c r="P3" s="53"/>
      <c r="Q3" s="53"/>
      <c r="R3" s="72"/>
      <c r="S3" s="22"/>
      <c r="T3" s="22"/>
      <c r="U3" s="73"/>
    </row>
    <row r="4" s="2" customFormat="1" ht="24.75" customHeight="1" spans="1:21">
      <c r="A4" s="24" t="s">
        <v>432</v>
      </c>
      <c r="B4" s="25"/>
      <c r="C4" s="25"/>
      <c r="D4" s="25"/>
      <c r="E4" s="26"/>
      <c r="F4" s="26"/>
      <c r="G4" s="27"/>
      <c r="H4" s="27"/>
      <c r="I4" s="25"/>
      <c r="J4" s="25"/>
      <c r="K4" s="55"/>
      <c r="L4" s="25"/>
      <c r="M4" s="25"/>
      <c r="N4" s="56"/>
      <c r="O4" s="57"/>
      <c r="P4" s="56"/>
      <c r="Q4" s="56"/>
      <c r="R4" s="74"/>
      <c r="S4" s="26"/>
      <c r="T4" s="26"/>
      <c r="U4" s="26"/>
    </row>
    <row r="5" s="2" customFormat="1" ht="25.5" customHeight="1" spans="1:21">
      <c r="A5" s="24" t="s">
        <v>433</v>
      </c>
      <c r="B5" s="25"/>
      <c r="C5" s="25"/>
      <c r="D5" s="25"/>
      <c r="E5" s="26"/>
      <c r="F5" s="26"/>
      <c r="G5" s="27"/>
      <c r="H5" s="27"/>
      <c r="I5" s="25"/>
      <c r="J5" s="25"/>
      <c r="K5" s="55"/>
      <c r="L5" s="25"/>
      <c r="M5" s="25"/>
      <c r="N5" s="56"/>
      <c r="O5" s="57"/>
      <c r="P5" s="56"/>
      <c r="Q5" s="56"/>
      <c r="R5" s="74"/>
      <c r="S5" s="26"/>
      <c r="T5" s="26"/>
      <c r="U5" s="26"/>
    </row>
    <row r="6" s="3" customFormat="1" ht="24.75" customHeight="1" spans="1:17">
      <c r="A6" s="28" t="s">
        <v>4</v>
      </c>
      <c r="B6" s="28" t="s">
        <v>5</v>
      </c>
      <c r="C6" s="29" t="s">
        <v>6</v>
      </c>
      <c r="D6" s="28" t="s">
        <v>7</v>
      </c>
      <c r="E6" s="28" t="s">
        <v>8</v>
      </c>
      <c r="F6" s="28" t="s">
        <v>9</v>
      </c>
      <c r="G6" s="30" t="s">
        <v>10</v>
      </c>
      <c r="H6" s="30" t="s">
        <v>11</v>
      </c>
      <c r="I6" s="28" t="s">
        <v>12</v>
      </c>
      <c r="J6" s="58" t="s">
        <v>13</v>
      </c>
      <c r="K6" s="59" t="s">
        <v>14</v>
      </c>
      <c r="L6" s="60" t="s">
        <v>15</v>
      </c>
      <c r="M6" s="58" t="s">
        <v>16</v>
      </c>
      <c r="N6" s="28" t="s">
        <v>17</v>
      </c>
      <c r="O6" s="28" t="s">
        <v>18</v>
      </c>
      <c r="P6" s="28" t="s">
        <v>19</v>
      </c>
      <c r="Q6" s="75" t="s">
        <v>20</v>
      </c>
    </row>
    <row r="7" s="4" customFormat="1" ht="18.6" customHeight="1" spans="1:17">
      <c r="A7" s="31">
        <f t="shared" ref="A7:A29" si="0">ROW()-6</f>
        <v>1</v>
      </c>
      <c r="B7" s="32" t="s">
        <v>53</v>
      </c>
      <c r="C7" s="78" t="s">
        <v>22</v>
      </c>
      <c r="D7" s="79" t="s">
        <v>54</v>
      </c>
      <c r="E7" s="35" t="s">
        <v>24</v>
      </c>
      <c r="F7" s="78" t="s">
        <v>434</v>
      </c>
      <c r="G7" s="80">
        <v>20</v>
      </c>
      <c r="H7" s="80">
        <v>20</v>
      </c>
      <c r="I7" s="61">
        <f t="shared" ref="I7:I29" si="1">G7*1290</f>
        <v>25800</v>
      </c>
      <c r="J7" s="62">
        <f t="shared" ref="J7:J29" si="2">G7*52.89</f>
        <v>1057.8</v>
      </c>
      <c r="K7" s="63">
        <v>0.8</v>
      </c>
      <c r="L7" s="62">
        <f t="shared" ref="L7:L29" si="3">J7*K7</f>
        <v>846.24</v>
      </c>
      <c r="M7" s="82">
        <f t="shared" ref="M7:M29" si="4">G7*10.578</f>
        <v>211.56</v>
      </c>
      <c r="N7" s="79" t="s">
        <v>55</v>
      </c>
      <c r="O7" s="65" t="s">
        <v>27</v>
      </c>
      <c r="P7" s="29"/>
      <c r="Q7" s="76"/>
    </row>
    <row r="8" s="4" customFormat="1" ht="18.6" customHeight="1" spans="1:17">
      <c r="A8" s="31">
        <f t="shared" si="0"/>
        <v>2</v>
      </c>
      <c r="B8" s="32" t="s">
        <v>207</v>
      </c>
      <c r="C8" s="78" t="s">
        <v>22</v>
      </c>
      <c r="D8" s="79" t="s">
        <v>97</v>
      </c>
      <c r="E8" s="35" t="s">
        <v>24</v>
      </c>
      <c r="F8" s="78" t="s">
        <v>434</v>
      </c>
      <c r="G8" s="80">
        <v>50</v>
      </c>
      <c r="H8" s="80">
        <v>50</v>
      </c>
      <c r="I8" s="61">
        <f t="shared" si="1"/>
        <v>64500</v>
      </c>
      <c r="J8" s="62">
        <f t="shared" si="2"/>
        <v>2644.5</v>
      </c>
      <c r="K8" s="63">
        <v>0.8</v>
      </c>
      <c r="L8" s="62">
        <f t="shared" si="3"/>
        <v>2115.6</v>
      </c>
      <c r="M8" s="82">
        <f t="shared" si="4"/>
        <v>528.9</v>
      </c>
      <c r="N8" s="79" t="s">
        <v>208</v>
      </c>
      <c r="O8" s="65" t="s">
        <v>27</v>
      </c>
      <c r="P8" s="29"/>
      <c r="Q8" s="76"/>
    </row>
    <row r="9" s="77" customFormat="1" ht="18.6" customHeight="1" spans="1:17">
      <c r="A9" s="31">
        <f t="shared" si="0"/>
        <v>3</v>
      </c>
      <c r="B9" s="32" t="s">
        <v>209</v>
      </c>
      <c r="C9" s="78" t="s">
        <v>22</v>
      </c>
      <c r="D9" s="79" t="s">
        <v>48</v>
      </c>
      <c r="E9" s="35" t="s">
        <v>24</v>
      </c>
      <c r="F9" s="78" t="s">
        <v>434</v>
      </c>
      <c r="G9" s="80">
        <v>50</v>
      </c>
      <c r="H9" s="80">
        <v>50</v>
      </c>
      <c r="I9" s="61">
        <f t="shared" si="1"/>
        <v>64500</v>
      </c>
      <c r="J9" s="62">
        <f t="shared" si="2"/>
        <v>2644.5</v>
      </c>
      <c r="K9" s="63">
        <v>0.8</v>
      </c>
      <c r="L9" s="62">
        <f t="shared" si="3"/>
        <v>2115.6</v>
      </c>
      <c r="M9" s="82">
        <f t="shared" si="4"/>
        <v>528.9</v>
      </c>
      <c r="N9" s="79" t="s">
        <v>210</v>
      </c>
      <c r="O9" s="65" t="s">
        <v>27</v>
      </c>
      <c r="P9" s="29"/>
      <c r="Q9" s="85"/>
    </row>
    <row r="10" s="4" customFormat="1" ht="18.6" customHeight="1" spans="1:17">
      <c r="A10" s="31">
        <f t="shared" si="0"/>
        <v>4</v>
      </c>
      <c r="B10" s="32" t="s">
        <v>155</v>
      </c>
      <c r="C10" s="78" t="s">
        <v>22</v>
      </c>
      <c r="D10" s="79" t="s">
        <v>32</v>
      </c>
      <c r="E10" s="35" t="s">
        <v>24</v>
      </c>
      <c r="F10" s="78" t="s">
        <v>434</v>
      </c>
      <c r="G10" s="80">
        <v>80</v>
      </c>
      <c r="H10" s="80">
        <v>80</v>
      </c>
      <c r="I10" s="61">
        <f t="shared" si="1"/>
        <v>103200</v>
      </c>
      <c r="J10" s="62">
        <f t="shared" si="2"/>
        <v>4231.2</v>
      </c>
      <c r="K10" s="63">
        <v>0.8</v>
      </c>
      <c r="L10" s="62">
        <f t="shared" si="3"/>
        <v>3384.96</v>
      </c>
      <c r="M10" s="82">
        <f t="shared" si="4"/>
        <v>846.24</v>
      </c>
      <c r="N10" s="79" t="s">
        <v>156</v>
      </c>
      <c r="O10" s="65" t="s">
        <v>27</v>
      </c>
      <c r="P10" s="29"/>
      <c r="Q10" s="76"/>
    </row>
    <row r="11" s="4" customFormat="1" ht="18.6" customHeight="1" spans="1:17">
      <c r="A11" s="31">
        <f t="shared" si="0"/>
        <v>5</v>
      </c>
      <c r="B11" s="32" t="s">
        <v>47</v>
      </c>
      <c r="C11" s="78" t="s">
        <v>22</v>
      </c>
      <c r="D11" s="79" t="s">
        <v>48</v>
      </c>
      <c r="E11" s="35" t="s">
        <v>24</v>
      </c>
      <c r="F11" s="78" t="s">
        <v>434</v>
      </c>
      <c r="G11" s="80">
        <v>23</v>
      </c>
      <c r="H11" s="80">
        <v>23</v>
      </c>
      <c r="I11" s="61">
        <f t="shared" si="1"/>
        <v>29670</v>
      </c>
      <c r="J11" s="62">
        <f t="shared" si="2"/>
        <v>1216.47</v>
      </c>
      <c r="K11" s="63">
        <v>0.8</v>
      </c>
      <c r="L11" s="62">
        <f t="shared" si="3"/>
        <v>973.176</v>
      </c>
      <c r="M11" s="82">
        <f t="shared" si="4"/>
        <v>243.294</v>
      </c>
      <c r="N11" s="79" t="s">
        <v>49</v>
      </c>
      <c r="O11" s="65" t="s">
        <v>27</v>
      </c>
      <c r="P11" s="29"/>
      <c r="Q11" s="76"/>
    </row>
    <row r="12" s="4" customFormat="1" ht="18.6" customHeight="1" spans="1:17">
      <c r="A12" s="31">
        <f t="shared" si="0"/>
        <v>6</v>
      </c>
      <c r="B12" s="32" t="s">
        <v>167</v>
      </c>
      <c r="C12" s="78" t="s">
        <v>22</v>
      </c>
      <c r="D12" s="79" t="s">
        <v>94</v>
      </c>
      <c r="E12" s="35" t="s">
        <v>24</v>
      </c>
      <c r="F12" s="78" t="s">
        <v>434</v>
      </c>
      <c r="G12" s="80">
        <v>17</v>
      </c>
      <c r="H12" s="80">
        <v>17</v>
      </c>
      <c r="I12" s="61">
        <f t="shared" si="1"/>
        <v>21930</v>
      </c>
      <c r="J12" s="62">
        <f t="shared" si="2"/>
        <v>899.13</v>
      </c>
      <c r="K12" s="63">
        <v>0.8</v>
      </c>
      <c r="L12" s="62">
        <f t="shared" si="3"/>
        <v>719.304</v>
      </c>
      <c r="M12" s="82">
        <f t="shared" si="4"/>
        <v>179.826</v>
      </c>
      <c r="N12" s="79" t="s">
        <v>168</v>
      </c>
      <c r="O12" s="65" t="s">
        <v>27</v>
      </c>
      <c r="P12" s="83"/>
      <c r="Q12" s="76"/>
    </row>
    <row r="13" s="4" customFormat="1" ht="18.6" customHeight="1" spans="1:17">
      <c r="A13" s="31">
        <f t="shared" si="0"/>
        <v>7</v>
      </c>
      <c r="B13" s="32" t="s">
        <v>435</v>
      </c>
      <c r="C13" s="78" t="s">
        <v>22</v>
      </c>
      <c r="D13" s="79" t="s">
        <v>94</v>
      </c>
      <c r="E13" s="35" t="s">
        <v>24</v>
      </c>
      <c r="F13" s="78" t="s">
        <v>434</v>
      </c>
      <c r="G13" s="80">
        <v>23</v>
      </c>
      <c r="H13" s="80">
        <v>23</v>
      </c>
      <c r="I13" s="61">
        <f t="shared" si="1"/>
        <v>29670</v>
      </c>
      <c r="J13" s="62">
        <f t="shared" si="2"/>
        <v>1216.47</v>
      </c>
      <c r="K13" s="63">
        <v>0.8</v>
      </c>
      <c r="L13" s="62">
        <f t="shared" si="3"/>
        <v>973.176</v>
      </c>
      <c r="M13" s="82">
        <f t="shared" si="4"/>
        <v>243.294</v>
      </c>
      <c r="N13" s="79" t="s">
        <v>436</v>
      </c>
      <c r="O13" s="65" t="s">
        <v>27</v>
      </c>
      <c r="P13" s="29"/>
      <c r="Q13" s="76"/>
    </row>
    <row r="14" s="4" customFormat="1" ht="18.6" customHeight="1" spans="1:17">
      <c r="A14" s="31">
        <f t="shared" si="0"/>
        <v>8</v>
      </c>
      <c r="B14" s="32" t="s">
        <v>37</v>
      </c>
      <c r="C14" s="78" t="s">
        <v>22</v>
      </c>
      <c r="D14" s="79" t="s">
        <v>38</v>
      </c>
      <c r="E14" s="35" t="s">
        <v>24</v>
      </c>
      <c r="F14" s="78" t="s">
        <v>434</v>
      </c>
      <c r="G14" s="80">
        <v>12</v>
      </c>
      <c r="H14" s="80">
        <v>12</v>
      </c>
      <c r="I14" s="61">
        <f t="shared" si="1"/>
        <v>15480</v>
      </c>
      <c r="J14" s="62">
        <f t="shared" si="2"/>
        <v>634.68</v>
      </c>
      <c r="K14" s="63">
        <v>0.8</v>
      </c>
      <c r="L14" s="62">
        <f t="shared" si="3"/>
        <v>507.744</v>
      </c>
      <c r="M14" s="82">
        <f t="shared" si="4"/>
        <v>126.936</v>
      </c>
      <c r="N14" s="79" t="s">
        <v>39</v>
      </c>
      <c r="O14" s="65" t="s">
        <v>27</v>
      </c>
      <c r="P14" s="29"/>
      <c r="Q14" s="76"/>
    </row>
    <row r="15" s="4" customFormat="1" ht="18.6" customHeight="1" spans="1:17">
      <c r="A15" s="31">
        <f t="shared" si="0"/>
        <v>9</v>
      </c>
      <c r="B15" s="32" t="s">
        <v>437</v>
      </c>
      <c r="C15" s="78" t="s">
        <v>22</v>
      </c>
      <c r="D15" s="79" t="s">
        <v>265</v>
      </c>
      <c r="E15" s="35" t="s">
        <v>24</v>
      </c>
      <c r="F15" s="78" t="s">
        <v>434</v>
      </c>
      <c r="G15" s="80">
        <v>15</v>
      </c>
      <c r="H15" s="80">
        <v>15</v>
      </c>
      <c r="I15" s="61">
        <f t="shared" si="1"/>
        <v>19350</v>
      </c>
      <c r="J15" s="62">
        <f t="shared" si="2"/>
        <v>793.35</v>
      </c>
      <c r="K15" s="63">
        <v>0.8</v>
      </c>
      <c r="L15" s="62">
        <f t="shared" si="3"/>
        <v>634.68</v>
      </c>
      <c r="M15" s="82">
        <f t="shared" si="4"/>
        <v>158.67</v>
      </c>
      <c r="N15" s="79" t="s">
        <v>438</v>
      </c>
      <c r="O15" s="65" t="s">
        <v>27</v>
      </c>
      <c r="P15" s="29"/>
      <c r="Q15" s="76"/>
    </row>
    <row r="16" s="4" customFormat="1" ht="18.6" customHeight="1" spans="1:17">
      <c r="A16" s="31">
        <f t="shared" si="0"/>
        <v>10</v>
      </c>
      <c r="B16" s="32" t="s">
        <v>152</v>
      </c>
      <c r="C16" s="78" t="s">
        <v>22</v>
      </c>
      <c r="D16" s="79" t="s">
        <v>153</v>
      </c>
      <c r="E16" s="35" t="s">
        <v>24</v>
      </c>
      <c r="F16" s="78" t="s">
        <v>434</v>
      </c>
      <c r="G16" s="80">
        <v>11</v>
      </c>
      <c r="H16" s="80">
        <v>11</v>
      </c>
      <c r="I16" s="61">
        <f t="shared" si="1"/>
        <v>14190</v>
      </c>
      <c r="J16" s="62">
        <f t="shared" si="2"/>
        <v>581.79</v>
      </c>
      <c r="K16" s="63">
        <v>0.8</v>
      </c>
      <c r="L16" s="62">
        <f t="shared" si="3"/>
        <v>465.432</v>
      </c>
      <c r="M16" s="82">
        <f t="shared" si="4"/>
        <v>116.358</v>
      </c>
      <c r="N16" s="79" t="s">
        <v>154</v>
      </c>
      <c r="O16" s="65" t="s">
        <v>27</v>
      </c>
      <c r="P16" s="29"/>
      <c r="Q16" s="76"/>
    </row>
    <row r="17" s="4" customFormat="1" ht="18.6" customHeight="1" spans="1:17">
      <c r="A17" s="31">
        <f t="shared" si="0"/>
        <v>11</v>
      </c>
      <c r="B17" s="32" t="s">
        <v>148</v>
      </c>
      <c r="C17" s="78" t="s">
        <v>22</v>
      </c>
      <c r="D17" s="79" t="s">
        <v>35</v>
      </c>
      <c r="E17" s="35" t="s">
        <v>24</v>
      </c>
      <c r="F17" s="78" t="s">
        <v>434</v>
      </c>
      <c r="G17" s="80">
        <v>12</v>
      </c>
      <c r="H17" s="80">
        <v>12</v>
      </c>
      <c r="I17" s="61">
        <f t="shared" si="1"/>
        <v>15480</v>
      </c>
      <c r="J17" s="62">
        <f t="shared" si="2"/>
        <v>634.68</v>
      </c>
      <c r="K17" s="63">
        <v>0.8</v>
      </c>
      <c r="L17" s="62">
        <f t="shared" si="3"/>
        <v>507.744</v>
      </c>
      <c r="M17" s="82">
        <f t="shared" si="4"/>
        <v>126.936</v>
      </c>
      <c r="N17" s="79" t="s">
        <v>149</v>
      </c>
      <c r="O17" s="65" t="s">
        <v>27</v>
      </c>
      <c r="P17" s="29"/>
      <c r="Q17" s="76"/>
    </row>
    <row r="18" s="4" customFormat="1" ht="18.6" customHeight="1" spans="1:17">
      <c r="A18" s="31">
        <f t="shared" si="0"/>
        <v>12</v>
      </c>
      <c r="B18" s="32" t="s">
        <v>426</v>
      </c>
      <c r="C18" s="78" t="s">
        <v>22</v>
      </c>
      <c r="D18" s="79" t="s">
        <v>38</v>
      </c>
      <c r="E18" s="35" t="s">
        <v>24</v>
      </c>
      <c r="F18" s="78" t="s">
        <v>434</v>
      </c>
      <c r="G18" s="80">
        <v>51</v>
      </c>
      <c r="H18" s="80">
        <v>51</v>
      </c>
      <c r="I18" s="61">
        <f t="shared" si="1"/>
        <v>65790</v>
      </c>
      <c r="J18" s="62">
        <f t="shared" si="2"/>
        <v>2697.39</v>
      </c>
      <c r="K18" s="63">
        <v>0.8</v>
      </c>
      <c r="L18" s="62">
        <f t="shared" si="3"/>
        <v>2157.912</v>
      </c>
      <c r="M18" s="82">
        <f t="shared" si="4"/>
        <v>539.478</v>
      </c>
      <c r="N18" s="79" t="s">
        <v>427</v>
      </c>
      <c r="O18" s="65" t="s">
        <v>27</v>
      </c>
      <c r="P18" s="29"/>
      <c r="Q18" s="76"/>
    </row>
    <row r="19" s="4" customFormat="1" ht="18.6" customHeight="1" spans="1:17">
      <c r="A19" s="31">
        <f t="shared" si="0"/>
        <v>13</v>
      </c>
      <c r="B19" s="32" t="s">
        <v>330</v>
      </c>
      <c r="C19" s="78" t="s">
        <v>22</v>
      </c>
      <c r="D19" s="79" t="s">
        <v>62</v>
      </c>
      <c r="E19" s="35" t="s">
        <v>24</v>
      </c>
      <c r="F19" s="78" t="s">
        <v>434</v>
      </c>
      <c r="G19" s="80">
        <v>80</v>
      </c>
      <c r="H19" s="80">
        <v>80</v>
      </c>
      <c r="I19" s="61">
        <f t="shared" si="1"/>
        <v>103200</v>
      </c>
      <c r="J19" s="62">
        <f t="shared" si="2"/>
        <v>4231.2</v>
      </c>
      <c r="K19" s="63">
        <v>0.8</v>
      </c>
      <c r="L19" s="62">
        <f t="shared" si="3"/>
        <v>3384.96</v>
      </c>
      <c r="M19" s="82">
        <f t="shared" si="4"/>
        <v>846.24</v>
      </c>
      <c r="N19" s="79" t="s">
        <v>331</v>
      </c>
      <c r="O19" s="65" t="s">
        <v>27</v>
      </c>
      <c r="P19" s="29"/>
      <c r="Q19" s="76"/>
    </row>
    <row r="20" s="4" customFormat="1" ht="18.6" customHeight="1" spans="1:17">
      <c r="A20" s="31">
        <f t="shared" si="0"/>
        <v>14</v>
      </c>
      <c r="B20" s="32" t="s">
        <v>364</v>
      </c>
      <c r="C20" s="78" t="s">
        <v>22</v>
      </c>
      <c r="D20" s="79" t="s">
        <v>97</v>
      </c>
      <c r="E20" s="35" t="s">
        <v>24</v>
      </c>
      <c r="F20" s="78" t="s">
        <v>434</v>
      </c>
      <c r="G20" s="80">
        <v>11</v>
      </c>
      <c r="H20" s="80">
        <v>11</v>
      </c>
      <c r="I20" s="61">
        <f t="shared" si="1"/>
        <v>14190</v>
      </c>
      <c r="J20" s="62">
        <f t="shared" si="2"/>
        <v>581.79</v>
      </c>
      <c r="K20" s="63">
        <v>0.8</v>
      </c>
      <c r="L20" s="62">
        <f t="shared" si="3"/>
        <v>465.432</v>
      </c>
      <c r="M20" s="82">
        <f t="shared" si="4"/>
        <v>116.358</v>
      </c>
      <c r="N20" s="79" t="s">
        <v>365</v>
      </c>
      <c r="O20" s="65" t="s">
        <v>27</v>
      </c>
      <c r="P20" s="84"/>
      <c r="Q20" s="76"/>
    </row>
    <row r="21" s="4" customFormat="1" ht="18.6" customHeight="1" spans="1:17">
      <c r="A21" s="31">
        <f t="shared" si="0"/>
        <v>15</v>
      </c>
      <c r="B21" s="32" t="s">
        <v>429</v>
      </c>
      <c r="C21" s="78" t="s">
        <v>22</v>
      </c>
      <c r="D21" s="79" t="s">
        <v>35</v>
      </c>
      <c r="E21" s="35" t="s">
        <v>24</v>
      </c>
      <c r="F21" s="78" t="s">
        <v>434</v>
      </c>
      <c r="G21" s="80">
        <v>25</v>
      </c>
      <c r="H21" s="80">
        <v>25</v>
      </c>
      <c r="I21" s="61">
        <f t="shared" si="1"/>
        <v>32250</v>
      </c>
      <c r="J21" s="62">
        <f t="shared" si="2"/>
        <v>1322.25</v>
      </c>
      <c r="K21" s="63">
        <v>0.8</v>
      </c>
      <c r="L21" s="62">
        <f t="shared" si="3"/>
        <v>1057.8</v>
      </c>
      <c r="M21" s="82">
        <f t="shared" si="4"/>
        <v>264.45</v>
      </c>
      <c r="N21" s="79" t="s">
        <v>286</v>
      </c>
      <c r="O21" s="65" t="s">
        <v>27</v>
      </c>
      <c r="P21" s="29"/>
      <c r="Q21" s="76"/>
    </row>
    <row r="22" s="4" customFormat="1" ht="18.6" customHeight="1" spans="1:17">
      <c r="A22" s="31">
        <f t="shared" si="0"/>
        <v>16</v>
      </c>
      <c r="B22" s="32" t="s">
        <v>347</v>
      </c>
      <c r="C22" s="78" t="s">
        <v>22</v>
      </c>
      <c r="D22" s="79" t="s">
        <v>38</v>
      </c>
      <c r="E22" s="35" t="s">
        <v>24</v>
      </c>
      <c r="F22" s="78" t="s">
        <v>434</v>
      </c>
      <c r="G22" s="80">
        <v>30</v>
      </c>
      <c r="H22" s="80">
        <v>30</v>
      </c>
      <c r="I22" s="61">
        <f t="shared" si="1"/>
        <v>38700</v>
      </c>
      <c r="J22" s="62">
        <f t="shared" si="2"/>
        <v>1586.7</v>
      </c>
      <c r="K22" s="63">
        <v>0.8</v>
      </c>
      <c r="L22" s="62">
        <f t="shared" si="3"/>
        <v>1269.36</v>
      </c>
      <c r="M22" s="82">
        <f t="shared" si="4"/>
        <v>317.34</v>
      </c>
      <c r="N22" s="79" t="s">
        <v>348</v>
      </c>
      <c r="O22" s="65" t="s">
        <v>27</v>
      </c>
      <c r="P22" s="83"/>
      <c r="Q22" s="76"/>
    </row>
    <row r="23" s="4" customFormat="1" ht="18.6" customHeight="1" spans="1:17">
      <c r="A23" s="31">
        <f t="shared" si="0"/>
        <v>17</v>
      </c>
      <c r="B23" s="32" t="s">
        <v>334</v>
      </c>
      <c r="C23" s="78" t="s">
        <v>22</v>
      </c>
      <c r="D23" s="79" t="s">
        <v>335</v>
      </c>
      <c r="E23" s="35" t="s">
        <v>24</v>
      </c>
      <c r="F23" s="78" t="s">
        <v>434</v>
      </c>
      <c r="G23" s="80">
        <v>98</v>
      </c>
      <c r="H23" s="80">
        <v>98</v>
      </c>
      <c r="I23" s="61">
        <f t="shared" si="1"/>
        <v>126420</v>
      </c>
      <c r="J23" s="62">
        <f t="shared" si="2"/>
        <v>5183.22</v>
      </c>
      <c r="K23" s="63">
        <v>0.8</v>
      </c>
      <c r="L23" s="62">
        <f t="shared" si="3"/>
        <v>4146.576</v>
      </c>
      <c r="M23" s="82">
        <f t="shared" si="4"/>
        <v>1036.644</v>
      </c>
      <c r="N23" s="79" t="s">
        <v>336</v>
      </c>
      <c r="O23" s="65" t="s">
        <v>27</v>
      </c>
      <c r="P23" s="29"/>
      <c r="Q23" s="76"/>
    </row>
    <row r="24" s="4" customFormat="1" ht="18.6" customHeight="1" spans="1:17">
      <c r="A24" s="31">
        <f t="shared" si="0"/>
        <v>18</v>
      </c>
      <c r="B24" s="32" t="s">
        <v>439</v>
      </c>
      <c r="C24" s="78" t="s">
        <v>22</v>
      </c>
      <c r="D24" s="79" t="s">
        <v>94</v>
      </c>
      <c r="E24" s="35" t="s">
        <v>24</v>
      </c>
      <c r="F24" s="78" t="s">
        <v>434</v>
      </c>
      <c r="G24" s="80">
        <v>13</v>
      </c>
      <c r="H24" s="80">
        <v>13</v>
      </c>
      <c r="I24" s="61">
        <f t="shared" si="1"/>
        <v>16770</v>
      </c>
      <c r="J24" s="62">
        <f t="shared" si="2"/>
        <v>687.57</v>
      </c>
      <c r="K24" s="63">
        <v>0.8</v>
      </c>
      <c r="L24" s="62">
        <f t="shared" si="3"/>
        <v>550.056</v>
      </c>
      <c r="M24" s="82">
        <f t="shared" si="4"/>
        <v>137.514</v>
      </c>
      <c r="N24" s="79" t="s">
        <v>440</v>
      </c>
      <c r="O24" s="65" t="s">
        <v>27</v>
      </c>
      <c r="P24" s="29"/>
      <c r="Q24" s="76"/>
    </row>
    <row r="25" s="4" customFormat="1" ht="18.6" customHeight="1" spans="1:17">
      <c r="A25" s="31">
        <f t="shared" si="0"/>
        <v>19</v>
      </c>
      <c r="B25" s="32" t="s">
        <v>441</v>
      </c>
      <c r="C25" s="78" t="s">
        <v>22</v>
      </c>
      <c r="D25" s="79" t="s">
        <v>51</v>
      </c>
      <c r="E25" s="35" t="s">
        <v>24</v>
      </c>
      <c r="F25" s="78" t="s">
        <v>434</v>
      </c>
      <c r="G25" s="80">
        <v>77</v>
      </c>
      <c r="H25" s="80">
        <v>77</v>
      </c>
      <c r="I25" s="61">
        <f t="shared" si="1"/>
        <v>99330</v>
      </c>
      <c r="J25" s="62">
        <f t="shared" si="2"/>
        <v>4072.53</v>
      </c>
      <c r="K25" s="63">
        <v>0.8</v>
      </c>
      <c r="L25" s="62">
        <f t="shared" si="3"/>
        <v>3258.024</v>
      </c>
      <c r="M25" s="82">
        <f t="shared" si="4"/>
        <v>814.506</v>
      </c>
      <c r="N25" s="79" t="s">
        <v>442</v>
      </c>
      <c r="O25" s="65" t="s">
        <v>27</v>
      </c>
      <c r="P25" s="29"/>
      <c r="Q25" s="76"/>
    </row>
    <row r="26" s="4" customFormat="1" ht="18.6" customHeight="1" spans="1:17">
      <c r="A26" s="31">
        <f t="shared" si="0"/>
        <v>20</v>
      </c>
      <c r="B26" s="32" t="s">
        <v>339</v>
      </c>
      <c r="C26" s="78" t="s">
        <v>22</v>
      </c>
      <c r="D26" s="81" t="s">
        <v>91</v>
      </c>
      <c r="E26" s="35" t="s">
        <v>24</v>
      </c>
      <c r="F26" s="78" t="s">
        <v>434</v>
      </c>
      <c r="G26" s="80">
        <v>10</v>
      </c>
      <c r="H26" s="80">
        <v>10</v>
      </c>
      <c r="I26" s="61">
        <f t="shared" si="1"/>
        <v>12900</v>
      </c>
      <c r="J26" s="62">
        <f t="shared" si="2"/>
        <v>528.9</v>
      </c>
      <c r="K26" s="63">
        <v>0.8</v>
      </c>
      <c r="L26" s="62">
        <f t="shared" si="3"/>
        <v>423.12</v>
      </c>
      <c r="M26" s="82">
        <f t="shared" si="4"/>
        <v>105.78</v>
      </c>
      <c r="N26" s="79" t="s">
        <v>340</v>
      </c>
      <c r="O26" s="65" t="s">
        <v>27</v>
      </c>
      <c r="P26" s="29"/>
      <c r="Q26" s="76"/>
    </row>
    <row r="27" s="4" customFormat="1" ht="18.6" customHeight="1" spans="1:17">
      <c r="A27" s="31">
        <f t="shared" si="0"/>
        <v>21</v>
      </c>
      <c r="B27" s="32" t="s">
        <v>443</v>
      </c>
      <c r="C27" s="78" t="s">
        <v>22</v>
      </c>
      <c r="D27" s="79" t="s">
        <v>48</v>
      </c>
      <c r="E27" s="35" t="s">
        <v>24</v>
      </c>
      <c r="F27" s="78" t="s">
        <v>434</v>
      </c>
      <c r="G27" s="80">
        <v>55</v>
      </c>
      <c r="H27" s="80">
        <v>55</v>
      </c>
      <c r="I27" s="61">
        <f t="shared" si="1"/>
        <v>70950</v>
      </c>
      <c r="J27" s="62">
        <f t="shared" si="2"/>
        <v>2908.95</v>
      </c>
      <c r="K27" s="63">
        <v>0.8</v>
      </c>
      <c r="L27" s="62">
        <f t="shared" si="3"/>
        <v>2327.16</v>
      </c>
      <c r="M27" s="82">
        <f t="shared" si="4"/>
        <v>581.79</v>
      </c>
      <c r="N27" s="79" t="s">
        <v>444</v>
      </c>
      <c r="O27" s="65" t="s">
        <v>27</v>
      </c>
      <c r="P27" s="29"/>
      <c r="Q27" s="76"/>
    </row>
    <row r="28" s="4" customFormat="1" ht="18.6" customHeight="1" spans="1:17">
      <c r="A28" s="31">
        <f t="shared" si="0"/>
        <v>22</v>
      </c>
      <c r="B28" s="32" t="s">
        <v>445</v>
      </c>
      <c r="C28" s="78" t="s">
        <v>22</v>
      </c>
      <c r="D28" s="79" t="s">
        <v>32</v>
      </c>
      <c r="E28" s="35" t="s">
        <v>24</v>
      </c>
      <c r="F28" s="78" t="s">
        <v>434</v>
      </c>
      <c r="G28" s="80">
        <v>20</v>
      </c>
      <c r="H28" s="80">
        <v>20</v>
      </c>
      <c r="I28" s="61">
        <f t="shared" si="1"/>
        <v>25800</v>
      </c>
      <c r="J28" s="62">
        <f t="shared" si="2"/>
        <v>1057.8</v>
      </c>
      <c r="K28" s="63">
        <v>0.8</v>
      </c>
      <c r="L28" s="62">
        <f t="shared" si="3"/>
        <v>846.24</v>
      </c>
      <c r="M28" s="82">
        <f t="shared" si="4"/>
        <v>211.56</v>
      </c>
      <c r="N28" s="79" t="s">
        <v>446</v>
      </c>
      <c r="O28" s="65" t="s">
        <v>27</v>
      </c>
      <c r="P28" s="29"/>
      <c r="Q28" s="76"/>
    </row>
    <row r="29" s="4" customFormat="1" ht="18.6" customHeight="1" spans="1:17">
      <c r="A29" s="31">
        <f t="shared" si="0"/>
        <v>23</v>
      </c>
      <c r="B29" s="32" t="s">
        <v>447</v>
      </c>
      <c r="C29" s="78" t="s">
        <v>22</v>
      </c>
      <c r="D29" s="79" t="s">
        <v>448</v>
      </c>
      <c r="E29" s="35" t="s">
        <v>24</v>
      </c>
      <c r="F29" s="78" t="s">
        <v>434</v>
      </c>
      <c r="G29" s="80">
        <v>12.5</v>
      </c>
      <c r="H29" s="80">
        <v>12.5</v>
      </c>
      <c r="I29" s="61">
        <f t="shared" si="1"/>
        <v>16125</v>
      </c>
      <c r="J29" s="62">
        <f t="shared" si="2"/>
        <v>661.125</v>
      </c>
      <c r="K29" s="63">
        <v>0.8</v>
      </c>
      <c r="L29" s="62">
        <f t="shared" si="3"/>
        <v>528.9</v>
      </c>
      <c r="M29" s="82">
        <f t="shared" si="4"/>
        <v>132.225</v>
      </c>
      <c r="N29" s="79" t="s">
        <v>449</v>
      </c>
      <c r="O29" s="65" t="s">
        <v>27</v>
      </c>
      <c r="P29" s="29"/>
      <c r="Q29" s="76"/>
    </row>
    <row r="30" s="5" customFormat="1" ht="18.6" customHeight="1" spans="1:17">
      <c r="A30" s="37" t="s">
        <v>450</v>
      </c>
      <c r="B30" s="38"/>
      <c r="C30" s="38"/>
      <c r="D30" s="39"/>
      <c r="E30" s="39"/>
      <c r="F30" s="40"/>
      <c r="G30" s="41">
        <f t="shared" ref="G30:J30" si="5">SUM(G7:G29)</f>
        <v>795.5</v>
      </c>
      <c r="H30" s="41">
        <f t="shared" si="5"/>
        <v>795.5</v>
      </c>
      <c r="I30" s="61">
        <f t="shared" si="5"/>
        <v>1026195</v>
      </c>
      <c r="J30" s="62">
        <f t="shared" si="5"/>
        <v>42073.995</v>
      </c>
      <c r="K30" s="63"/>
      <c r="L30" s="62">
        <f>SUM(L7:L29)</f>
        <v>33659.196</v>
      </c>
      <c r="M30" s="66">
        <f>SUM(M7:M29)</f>
        <v>8414.799</v>
      </c>
      <c r="N30" s="39"/>
      <c r="O30" s="39"/>
      <c r="P30" s="40"/>
      <c r="Q30" s="40"/>
    </row>
    <row r="31" s="6" customFormat="1" ht="15" customHeight="1" spans="1:17">
      <c r="A31" s="42" t="s">
        <v>398</v>
      </c>
      <c r="B31" s="43"/>
      <c r="C31" s="44"/>
      <c r="D31" s="44"/>
      <c r="E31" s="42" t="s">
        <v>403</v>
      </c>
      <c r="F31" s="42"/>
      <c r="G31" s="45"/>
      <c r="H31" s="10"/>
      <c r="I31" s="9"/>
      <c r="J31" s="11"/>
      <c r="K31" s="12"/>
      <c r="L31" s="11"/>
      <c r="M31" s="11"/>
      <c r="N31" s="67"/>
      <c r="O31" s="42"/>
      <c r="P31" s="42"/>
      <c r="Q31" s="42"/>
    </row>
  </sheetData>
  <mergeCells count="6">
    <mergeCell ref="A1:U1"/>
    <mergeCell ref="A2:U2"/>
    <mergeCell ref="A3:U3"/>
    <mergeCell ref="A4:U4"/>
    <mergeCell ref="A5:U5"/>
    <mergeCell ref="A30:B30"/>
  </mergeCells>
  <pageMargins left="0.75" right="0.75" top="1" bottom="1" header="0.5" footer="0.5"/>
  <headerFooter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9"/>
  <sheetViews>
    <sheetView workbookViewId="0">
      <selection activeCell="N7" sqref="N7"/>
    </sheetView>
  </sheetViews>
  <sheetFormatPr defaultColWidth="9" defaultRowHeight="13.5"/>
  <cols>
    <col min="1" max="1" width="7.25" style="7" customWidth="1"/>
    <col min="2" max="2" width="7.125" style="8" customWidth="1"/>
    <col min="3" max="3" width="8.25" style="7" customWidth="1"/>
    <col min="4" max="4" width="15.625" style="7" customWidth="1"/>
    <col min="5" max="5" width="9.875" style="9" customWidth="1"/>
    <col min="6" max="6" width="7" style="9" customWidth="1"/>
    <col min="7" max="7" width="7.625" style="10" customWidth="1"/>
    <col min="8" max="8" width="7.25" style="10" customWidth="1"/>
    <col min="9" max="9" width="8.5" style="9" customWidth="1"/>
    <col min="10" max="10" width="8.125" style="11" customWidth="1"/>
    <col min="11" max="11" width="5.625" style="12" customWidth="1"/>
    <col min="12" max="12" width="7.875" style="11" customWidth="1"/>
    <col min="13" max="13" width="9.5" style="11" customWidth="1"/>
    <col min="14" max="14" width="18" style="9" customWidth="1"/>
    <col min="15" max="15" width="10.125" style="9" customWidth="1"/>
    <col min="16" max="16" width="8.625" style="9" customWidth="1"/>
    <col min="17" max="17" width="7.625" style="9" customWidth="1"/>
    <col min="18" max="16384" width="9" style="9"/>
  </cols>
  <sheetData>
    <row r="1" s="1" customFormat="1" ht="23.25" customHeight="1" spans="1:21">
      <c r="A1" s="13"/>
      <c r="B1" s="14"/>
      <c r="C1" s="14"/>
      <c r="D1" s="14"/>
      <c r="E1" s="13"/>
      <c r="F1" s="13"/>
      <c r="G1" s="15"/>
      <c r="H1" s="15"/>
      <c r="I1" s="14"/>
      <c r="J1" s="14"/>
      <c r="K1" s="46"/>
      <c r="L1" s="14"/>
      <c r="M1" s="14"/>
      <c r="N1" s="47"/>
      <c r="O1" s="48"/>
      <c r="P1" s="47"/>
      <c r="Q1" s="47"/>
      <c r="R1" s="68"/>
      <c r="S1" s="13"/>
      <c r="T1" s="13"/>
      <c r="U1" s="69"/>
    </row>
    <row r="2" s="1" customFormat="1" ht="22.5" customHeight="1" spans="1:21">
      <c r="A2" s="16" t="s">
        <v>0</v>
      </c>
      <c r="B2" s="17"/>
      <c r="C2" s="17"/>
      <c r="D2" s="17"/>
      <c r="E2" s="18"/>
      <c r="F2" s="18"/>
      <c r="G2" s="19"/>
      <c r="H2" s="19"/>
      <c r="I2" s="17"/>
      <c r="J2" s="17"/>
      <c r="K2" s="49"/>
      <c r="L2" s="17"/>
      <c r="M2" s="17"/>
      <c r="N2" s="50"/>
      <c r="O2" s="51"/>
      <c r="P2" s="50"/>
      <c r="Q2" s="50"/>
      <c r="R2" s="70"/>
      <c r="S2" s="18"/>
      <c r="T2" s="18"/>
      <c r="U2" s="71"/>
    </row>
    <row r="3" s="1" customFormat="1" ht="24.75" customHeight="1" spans="1:21">
      <c r="A3" s="20" t="s">
        <v>1</v>
      </c>
      <c r="B3" s="21"/>
      <c r="C3" s="21"/>
      <c r="D3" s="21"/>
      <c r="E3" s="22"/>
      <c r="F3" s="22"/>
      <c r="G3" s="23"/>
      <c r="H3" s="23"/>
      <c r="I3" s="21"/>
      <c r="J3" s="21"/>
      <c r="K3" s="52"/>
      <c r="L3" s="21"/>
      <c r="M3" s="21"/>
      <c r="N3" s="53"/>
      <c r="O3" s="54"/>
      <c r="P3" s="53"/>
      <c r="Q3" s="53"/>
      <c r="R3" s="72"/>
      <c r="S3" s="22"/>
      <c r="T3" s="22"/>
      <c r="U3" s="73"/>
    </row>
    <row r="4" s="2" customFormat="1" ht="24.75" customHeight="1" spans="1:21">
      <c r="A4" s="24" t="s">
        <v>432</v>
      </c>
      <c r="B4" s="25"/>
      <c r="C4" s="25"/>
      <c r="D4" s="25"/>
      <c r="E4" s="26"/>
      <c r="F4" s="26"/>
      <c r="G4" s="27"/>
      <c r="H4" s="27"/>
      <c r="I4" s="25"/>
      <c r="J4" s="25"/>
      <c r="K4" s="55"/>
      <c r="L4" s="25"/>
      <c r="M4" s="25"/>
      <c r="N4" s="56"/>
      <c r="O4" s="57"/>
      <c r="P4" s="56"/>
      <c r="Q4" s="56"/>
      <c r="R4" s="74"/>
      <c r="S4" s="26"/>
      <c r="T4" s="26"/>
      <c r="U4" s="26"/>
    </row>
    <row r="5" s="2" customFormat="1" ht="25.5" customHeight="1" spans="1:21">
      <c r="A5" s="24" t="s">
        <v>451</v>
      </c>
      <c r="B5" s="25"/>
      <c r="C5" s="25"/>
      <c r="D5" s="25"/>
      <c r="E5" s="26"/>
      <c r="F5" s="26"/>
      <c r="G5" s="27"/>
      <c r="H5" s="27"/>
      <c r="I5" s="25"/>
      <c r="J5" s="25"/>
      <c r="K5" s="55"/>
      <c r="L5" s="25"/>
      <c r="M5" s="25"/>
      <c r="N5" s="56"/>
      <c r="O5" s="57"/>
      <c r="P5" s="56"/>
      <c r="Q5" s="56"/>
      <c r="R5" s="74"/>
      <c r="S5" s="26"/>
      <c r="T5" s="26"/>
      <c r="U5" s="26"/>
    </row>
    <row r="6" s="3" customFormat="1" ht="24.75" customHeight="1" spans="1:17">
      <c r="A6" s="28" t="s">
        <v>4</v>
      </c>
      <c r="B6" s="28" t="s">
        <v>5</v>
      </c>
      <c r="C6" s="29" t="s">
        <v>6</v>
      </c>
      <c r="D6" s="28" t="s">
        <v>7</v>
      </c>
      <c r="E6" s="28" t="s">
        <v>8</v>
      </c>
      <c r="F6" s="28" t="s">
        <v>9</v>
      </c>
      <c r="G6" s="30" t="s">
        <v>10</v>
      </c>
      <c r="H6" s="30" t="s">
        <v>11</v>
      </c>
      <c r="I6" s="28" t="s">
        <v>12</v>
      </c>
      <c r="J6" s="58" t="s">
        <v>13</v>
      </c>
      <c r="K6" s="59" t="s">
        <v>14</v>
      </c>
      <c r="L6" s="60" t="s">
        <v>15</v>
      </c>
      <c r="M6" s="58" t="s">
        <v>16</v>
      </c>
      <c r="N6" s="28" t="s">
        <v>17</v>
      </c>
      <c r="O6" s="28" t="s">
        <v>18</v>
      </c>
      <c r="P6" s="28" t="s">
        <v>19</v>
      </c>
      <c r="Q6" s="75" t="s">
        <v>20</v>
      </c>
    </row>
    <row r="7" s="4" customFormat="1" ht="18.6" customHeight="1" spans="1:17">
      <c r="A7" s="31">
        <f>ROW()-6</f>
        <v>1</v>
      </c>
      <c r="B7" s="32" t="s">
        <v>40</v>
      </c>
      <c r="C7" s="33" t="s">
        <v>22</v>
      </c>
      <c r="D7" s="34" t="s">
        <v>41</v>
      </c>
      <c r="E7" s="35" t="s">
        <v>24</v>
      </c>
      <c r="F7" s="33" t="s">
        <v>434</v>
      </c>
      <c r="G7" s="36">
        <v>220</v>
      </c>
      <c r="H7" s="36">
        <v>220</v>
      </c>
      <c r="I7" s="61">
        <f>G7*1290</f>
        <v>283800</v>
      </c>
      <c r="J7" s="62">
        <f>G7*52.89</f>
        <v>11635.8</v>
      </c>
      <c r="K7" s="63">
        <v>0.8</v>
      </c>
      <c r="L7" s="62">
        <f>J7*K7</f>
        <v>9308.64</v>
      </c>
      <c r="M7" s="64">
        <f>G7*10.578</f>
        <v>2327.16</v>
      </c>
      <c r="N7" s="34" t="s">
        <v>42</v>
      </c>
      <c r="O7" s="65" t="s">
        <v>27</v>
      </c>
      <c r="P7" s="29"/>
      <c r="Q7" s="76"/>
    </row>
    <row r="8" s="5" customFormat="1" ht="18.6" customHeight="1" spans="1:17">
      <c r="A8" s="37" t="s">
        <v>450</v>
      </c>
      <c r="B8" s="38"/>
      <c r="C8" s="38"/>
      <c r="D8" s="39"/>
      <c r="E8" s="39"/>
      <c r="F8" s="40"/>
      <c r="G8" s="41">
        <f t="shared" ref="G8:J8" si="0">SUM(G7:G7)</f>
        <v>220</v>
      </c>
      <c r="H8" s="41">
        <f t="shared" si="0"/>
        <v>220</v>
      </c>
      <c r="I8" s="61">
        <f t="shared" si="0"/>
        <v>283800</v>
      </c>
      <c r="J8" s="62">
        <f t="shared" si="0"/>
        <v>11635.8</v>
      </c>
      <c r="K8" s="63"/>
      <c r="L8" s="62">
        <f>SUM(L7:L7)</f>
        <v>9308.64</v>
      </c>
      <c r="M8" s="66">
        <f>SUM(M7:M7)</f>
        <v>2327.16</v>
      </c>
      <c r="N8" s="39"/>
      <c r="O8" s="39"/>
      <c r="P8" s="40"/>
      <c r="Q8" s="40"/>
    </row>
    <row r="9" s="6" customFormat="1" ht="15" customHeight="1" spans="1:17">
      <c r="A9" s="42" t="s">
        <v>398</v>
      </c>
      <c r="B9" s="43"/>
      <c r="C9" s="44"/>
      <c r="D9" s="44"/>
      <c r="E9" s="42" t="s">
        <v>403</v>
      </c>
      <c r="F9" s="42"/>
      <c r="G9" s="45"/>
      <c r="H9" s="10"/>
      <c r="I9" s="9"/>
      <c r="J9" s="11"/>
      <c r="K9" s="12"/>
      <c r="L9" s="11"/>
      <c r="M9" s="11"/>
      <c r="N9" s="67"/>
      <c r="O9" s="42"/>
      <c r="P9" s="42"/>
      <c r="Q9" s="42"/>
    </row>
  </sheetData>
  <mergeCells count="6">
    <mergeCell ref="A1:U1"/>
    <mergeCell ref="A2:U2"/>
    <mergeCell ref="A3:U3"/>
    <mergeCell ref="A4:U4"/>
    <mergeCell ref="A5:U5"/>
    <mergeCell ref="A8:B8"/>
  </mergeCells>
  <pageMargins left="0.75" right="0.75" top="1" bottom="1" header="0.5" footer="0.5"/>
  <headerFooter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9"/>
  <sheetViews>
    <sheetView workbookViewId="0">
      <selection activeCell="N7" sqref="N7"/>
    </sheetView>
  </sheetViews>
  <sheetFormatPr defaultColWidth="9" defaultRowHeight="13.5"/>
  <cols>
    <col min="1" max="1" width="7.25" style="7" customWidth="1"/>
    <col min="2" max="2" width="7.125" style="8" customWidth="1"/>
    <col min="3" max="3" width="8.25" style="7" customWidth="1"/>
    <col min="4" max="4" width="15.625" style="7" customWidth="1"/>
    <col min="5" max="5" width="9.875" style="9" customWidth="1"/>
    <col min="6" max="6" width="7" style="9" customWidth="1"/>
    <col min="7" max="7" width="7.625" style="10" customWidth="1"/>
    <col min="8" max="8" width="7.25" style="10" customWidth="1"/>
    <col min="9" max="9" width="8.5" style="9" customWidth="1"/>
    <col min="10" max="10" width="8.125" style="11" customWidth="1"/>
    <col min="11" max="11" width="5.625" style="12" customWidth="1"/>
    <col min="12" max="12" width="7.875" style="11" customWidth="1"/>
    <col min="13" max="13" width="9.5" style="11" customWidth="1"/>
    <col min="14" max="14" width="18" style="9" customWidth="1"/>
    <col min="15" max="15" width="10.125" style="9" customWidth="1"/>
    <col min="16" max="16" width="8.625" style="9" customWidth="1"/>
    <col min="17" max="17" width="7.625" style="9" customWidth="1"/>
    <col min="18" max="16384" width="9" style="9"/>
  </cols>
  <sheetData>
    <row r="1" s="1" customFormat="1" ht="23.25" customHeight="1" spans="1:21">
      <c r="A1" s="13"/>
      <c r="B1" s="14"/>
      <c r="C1" s="14"/>
      <c r="D1" s="14"/>
      <c r="E1" s="13"/>
      <c r="F1" s="13"/>
      <c r="G1" s="15"/>
      <c r="H1" s="15"/>
      <c r="I1" s="14"/>
      <c r="J1" s="14"/>
      <c r="K1" s="46"/>
      <c r="L1" s="14"/>
      <c r="M1" s="14"/>
      <c r="N1" s="47"/>
      <c r="O1" s="48"/>
      <c r="P1" s="47"/>
      <c r="Q1" s="47"/>
      <c r="R1" s="68"/>
      <c r="S1" s="13"/>
      <c r="T1" s="13"/>
      <c r="U1" s="69"/>
    </row>
    <row r="2" s="1" customFormat="1" ht="22.5" customHeight="1" spans="1:21">
      <c r="A2" s="16" t="s">
        <v>0</v>
      </c>
      <c r="B2" s="17"/>
      <c r="C2" s="17"/>
      <c r="D2" s="17"/>
      <c r="E2" s="18"/>
      <c r="F2" s="18"/>
      <c r="G2" s="19"/>
      <c r="H2" s="19"/>
      <c r="I2" s="17"/>
      <c r="J2" s="17"/>
      <c r="K2" s="49"/>
      <c r="L2" s="17"/>
      <c r="M2" s="17"/>
      <c r="N2" s="50"/>
      <c r="O2" s="51"/>
      <c r="P2" s="50"/>
      <c r="Q2" s="50"/>
      <c r="R2" s="70"/>
      <c r="S2" s="18"/>
      <c r="T2" s="18"/>
      <c r="U2" s="71"/>
    </row>
    <row r="3" s="1" customFormat="1" ht="24.75" customHeight="1" spans="1:21">
      <c r="A3" s="20" t="s">
        <v>1</v>
      </c>
      <c r="B3" s="21"/>
      <c r="C3" s="21"/>
      <c r="D3" s="21"/>
      <c r="E3" s="22"/>
      <c r="F3" s="22"/>
      <c r="G3" s="23"/>
      <c r="H3" s="23"/>
      <c r="I3" s="21"/>
      <c r="J3" s="21"/>
      <c r="K3" s="52"/>
      <c r="L3" s="21"/>
      <c r="M3" s="21"/>
      <c r="N3" s="53"/>
      <c r="O3" s="54"/>
      <c r="P3" s="53"/>
      <c r="Q3" s="53"/>
      <c r="R3" s="72"/>
      <c r="S3" s="22"/>
      <c r="T3" s="22"/>
      <c r="U3" s="73"/>
    </row>
    <row r="4" s="2" customFormat="1" ht="24.75" customHeight="1" spans="1:21">
      <c r="A4" s="24" t="s">
        <v>432</v>
      </c>
      <c r="B4" s="25"/>
      <c r="C4" s="25"/>
      <c r="D4" s="25"/>
      <c r="E4" s="26"/>
      <c r="F4" s="26"/>
      <c r="G4" s="27"/>
      <c r="H4" s="27"/>
      <c r="I4" s="25"/>
      <c r="J4" s="25"/>
      <c r="K4" s="55"/>
      <c r="L4" s="25"/>
      <c r="M4" s="25"/>
      <c r="N4" s="56"/>
      <c r="O4" s="57"/>
      <c r="P4" s="56"/>
      <c r="Q4" s="56"/>
      <c r="R4" s="74"/>
      <c r="S4" s="26"/>
      <c r="T4" s="26"/>
      <c r="U4" s="26"/>
    </row>
    <row r="5" s="2" customFormat="1" ht="25.5" customHeight="1" spans="1:21">
      <c r="A5" s="24" t="s">
        <v>452</v>
      </c>
      <c r="B5" s="25"/>
      <c r="C5" s="25"/>
      <c r="D5" s="25"/>
      <c r="E5" s="26"/>
      <c r="F5" s="26"/>
      <c r="G5" s="27"/>
      <c r="H5" s="27"/>
      <c r="I5" s="25"/>
      <c r="J5" s="25"/>
      <c r="K5" s="55"/>
      <c r="L5" s="25"/>
      <c r="M5" s="25"/>
      <c r="N5" s="56"/>
      <c r="O5" s="57"/>
      <c r="P5" s="56"/>
      <c r="Q5" s="56"/>
      <c r="R5" s="74"/>
      <c r="S5" s="26"/>
      <c r="T5" s="26"/>
      <c r="U5" s="26"/>
    </row>
    <row r="6" s="3" customFormat="1" ht="24.75" customHeight="1" spans="1:17">
      <c r="A6" s="28" t="s">
        <v>4</v>
      </c>
      <c r="B6" s="28" t="s">
        <v>5</v>
      </c>
      <c r="C6" s="29" t="s">
        <v>6</v>
      </c>
      <c r="D6" s="28" t="s">
        <v>7</v>
      </c>
      <c r="E6" s="28" t="s">
        <v>8</v>
      </c>
      <c r="F6" s="28" t="s">
        <v>9</v>
      </c>
      <c r="G6" s="30" t="s">
        <v>10</v>
      </c>
      <c r="H6" s="30" t="s">
        <v>11</v>
      </c>
      <c r="I6" s="28" t="s">
        <v>12</v>
      </c>
      <c r="J6" s="58" t="s">
        <v>13</v>
      </c>
      <c r="K6" s="59" t="s">
        <v>14</v>
      </c>
      <c r="L6" s="60" t="s">
        <v>15</v>
      </c>
      <c r="M6" s="58" t="s">
        <v>16</v>
      </c>
      <c r="N6" s="28" t="s">
        <v>17</v>
      </c>
      <c r="O6" s="28" t="s">
        <v>18</v>
      </c>
      <c r="P6" s="28" t="s">
        <v>19</v>
      </c>
      <c r="Q6" s="75" t="s">
        <v>20</v>
      </c>
    </row>
    <row r="7" s="4" customFormat="1" ht="18.6" customHeight="1" spans="1:17">
      <c r="A7" s="31">
        <f>ROW()-6</f>
        <v>1</v>
      </c>
      <c r="B7" s="32" t="s">
        <v>408</v>
      </c>
      <c r="C7" s="33" t="s">
        <v>22</v>
      </c>
      <c r="D7" s="34" t="s">
        <v>70</v>
      </c>
      <c r="E7" s="35" t="s">
        <v>24</v>
      </c>
      <c r="F7" s="33" t="s">
        <v>434</v>
      </c>
      <c r="G7" s="36">
        <v>133</v>
      </c>
      <c r="H7" s="36">
        <v>133</v>
      </c>
      <c r="I7" s="61">
        <f>G7*1290</f>
        <v>171570</v>
      </c>
      <c r="J7" s="62">
        <f>G7*52.89</f>
        <v>7034.37</v>
      </c>
      <c r="K7" s="63">
        <v>0.8</v>
      </c>
      <c r="L7" s="62">
        <f>J7*K7</f>
        <v>5627.496</v>
      </c>
      <c r="M7" s="64">
        <f>G7*10.578</f>
        <v>1406.874</v>
      </c>
      <c r="N7" s="34" t="s">
        <v>409</v>
      </c>
      <c r="O7" s="65" t="s">
        <v>27</v>
      </c>
      <c r="P7" s="29"/>
      <c r="Q7" s="76"/>
    </row>
    <row r="8" s="5" customFormat="1" ht="18.6" customHeight="1" spans="1:17">
      <c r="A8" s="37" t="s">
        <v>450</v>
      </c>
      <c r="B8" s="38"/>
      <c r="C8" s="38"/>
      <c r="D8" s="39"/>
      <c r="E8" s="39"/>
      <c r="F8" s="40"/>
      <c r="G8" s="41">
        <f t="shared" ref="G8:J8" si="0">SUM(G7:G7)</f>
        <v>133</v>
      </c>
      <c r="H8" s="41">
        <f t="shared" si="0"/>
        <v>133</v>
      </c>
      <c r="I8" s="61">
        <f t="shared" si="0"/>
        <v>171570</v>
      </c>
      <c r="J8" s="62">
        <f t="shared" si="0"/>
        <v>7034.37</v>
      </c>
      <c r="K8" s="63"/>
      <c r="L8" s="62">
        <f>SUM(L7:L7)</f>
        <v>5627.496</v>
      </c>
      <c r="M8" s="66">
        <f>SUM(M7:M7)</f>
        <v>1406.874</v>
      </c>
      <c r="N8" s="39"/>
      <c r="O8" s="39"/>
      <c r="P8" s="40"/>
      <c r="Q8" s="40"/>
    </row>
    <row r="9" s="6" customFormat="1" ht="15" customHeight="1" spans="1:17">
      <c r="A9" s="42" t="s">
        <v>398</v>
      </c>
      <c r="B9" s="43"/>
      <c r="C9" s="44"/>
      <c r="D9" s="44"/>
      <c r="E9" s="42" t="s">
        <v>403</v>
      </c>
      <c r="F9" s="42"/>
      <c r="G9" s="45"/>
      <c r="H9" s="10"/>
      <c r="I9" s="9"/>
      <c r="J9" s="11"/>
      <c r="K9" s="12"/>
      <c r="L9" s="11"/>
      <c r="M9" s="11"/>
      <c r="N9" s="67"/>
      <c r="O9" s="42"/>
      <c r="P9" s="42"/>
      <c r="Q9" s="42"/>
    </row>
  </sheetData>
  <mergeCells count="6">
    <mergeCell ref="A1:U1"/>
    <mergeCell ref="A2:U2"/>
    <mergeCell ref="A3:U3"/>
    <mergeCell ref="A4:U4"/>
    <mergeCell ref="A5:U5"/>
    <mergeCell ref="A8:B8"/>
  </mergeCells>
  <pageMargins left="0.75" right="0.75" top="1" bottom="1" header="0.5" footer="0.5"/>
  <headerFooter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9"/>
  <sheetViews>
    <sheetView workbookViewId="0">
      <selection activeCell="N8" sqref="N8"/>
    </sheetView>
  </sheetViews>
  <sheetFormatPr defaultColWidth="9" defaultRowHeight="13.5"/>
  <cols>
    <col min="1" max="1" width="7.25" style="7" customWidth="1"/>
    <col min="2" max="2" width="7.125" style="8" customWidth="1"/>
    <col min="3" max="3" width="8.25" style="7" customWidth="1"/>
    <col min="4" max="4" width="15.625" style="7" customWidth="1"/>
    <col min="5" max="5" width="9.875" style="9" customWidth="1"/>
    <col min="6" max="6" width="7" style="9" customWidth="1"/>
    <col min="7" max="7" width="7.625" style="10" customWidth="1"/>
    <col min="8" max="8" width="7.25" style="10" customWidth="1"/>
    <col min="9" max="9" width="8.5" style="9" customWidth="1"/>
    <col min="10" max="10" width="8.125" style="11" customWidth="1"/>
    <col min="11" max="11" width="5.625" style="12" customWidth="1"/>
    <col min="12" max="12" width="7.875" style="11" customWidth="1"/>
    <col min="13" max="13" width="9.5" style="11" customWidth="1"/>
    <col min="14" max="14" width="18" style="9" customWidth="1"/>
    <col min="15" max="15" width="10.125" style="9" customWidth="1"/>
    <col min="16" max="16" width="8.625" style="9" customWidth="1"/>
    <col min="17" max="17" width="7.625" style="9" customWidth="1"/>
    <col min="18" max="16384" width="9" style="9"/>
  </cols>
  <sheetData>
    <row r="1" s="1" customFormat="1" ht="23.25" customHeight="1" spans="1:21">
      <c r="A1" s="13"/>
      <c r="B1" s="14"/>
      <c r="C1" s="14"/>
      <c r="D1" s="14"/>
      <c r="E1" s="13"/>
      <c r="F1" s="13"/>
      <c r="G1" s="15"/>
      <c r="H1" s="15"/>
      <c r="I1" s="14"/>
      <c r="J1" s="14"/>
      <c r="K1" s="46"/>
      <c r="L1" s="14"/>
      <c r="M1" s="14"/>
      <c r="N1" s="47"/>
      <c r="O1" s="48"/>
      <c r="P1" s="47"/>
      <c r="Q1" s="47"/>
      <c r="R1" s="68"/>
      <c r="S1" s="13"/>
      <c r="T1" s="13"/>
      <c r="U1" s="69"/>
    </row>
    <row r="2" s="1" customFormat="1" ht="22.5" customHeight="1" spans="1:21">
      <c r="A2" s="16" t="s">
        <v>0</v>
      </c>
      <c r="B2" s="17"/>
      <c r="C2" s="17"/>
      <c r="D2" s="17"/>
      <c r="E2" s="18"/>
      <c r="F2" s="18"/>
      <c r="G2" s="19"/>
      <c r="H2" s="19"/>
      <c r="I2" s="17"/>
      <c r="J2" s="17"/>
      <c r="K2" s="49"/>
      <c r="L2" s="17"/>
      <c r="M2" s="17"/>
      <c r="N2" s="50"/>
      <c r="O2" s="51"/>
      <c r="P2" s="50"/>
      <c r="Q2" s="50"/>
      <c r="R2" s="70"/>
      <c r="S2" s="18"/>
      <c r="T2" s="18"/>
      <c r="U2" s="71"/>
    </row>
    <row r="3" s="1" customFormat="1" ht="24.75" customHeight="1" spans="1:21">
      <c r="A3" s="20" t="s">
        <v>1</v>
      </c>
      <c r="B3" s="21"/>
      <c r="C3" s="21"/>
      <c r="D3" s="21"/>
      <c r="E3" s="22"/>
      <c r="F3" s="22"/>
      <c r="G3" s="23"/>
      <c r="H3" s="23"/>
      <c r="I3" s="21"/>
      <c r="J3" s="21"/>
      <c r="K3" s="52"/>
      <c r="L3" s="21"/>
      <c r="M3" s="21"/>
      <c r="N3" s="53"/>
      <c r="O3" s="54"/>
      <c r="P3" s="53"/>
      <c r="Q3" s="53"/>
      <c r="R3" s="72"/>
      <c r="S3" s="22"/>
      <c r="T3" s="22"/>
      <c r="U3" s="73"/>
    </row>
    <row r="4" s="2" customFormat="1" ht="24.75" customHeight="1" spans="1:21">
      <c r="A4" s="24" t="s">
        <v>432</v>
      </c>
      <c r="B4" s="25"/>
      <c r="C4" s="25"/>
      <c r="D4" s="25"/>
      <c r="E4" s="26"/>
      <c r="F4" s="26"/>
      <c r="G4" s="27"/>
      <c r="H4" s="27"/>
      <c r="I4" s="25"/>
      <c r="J4" s="25"/>
      <c r="K4" s="55"/>
      <c r="L4" s="25"/>
      <c r="M4" s="25"/>
      <c r="N4" s="56"/>
      <c r="O4" s="57"/>
      <c r="P4" s="56"/>
      <c r="Q4" s="56"/>
      <c r="R4" s="74"/>
      <c r="S4" s="26"/>
      <c r="T4" s="26"/>
      <c r="U4" s="26"/>
    </row>
    <row r="5" s="2" customFormat="1" ht="25.5" customHeight="1" spans="1:21">
      <c r="A5" s="24" t="s">
        <v>453</v>
      </c>
      <c r="B5" s="25"/>
      <c r="C5" s="25"/>
      <c r="D5" s="25"/>
      <c r="E5" s="26"/>
      <c r="F5" s="26"/>
      <c r="G5" s="27"/>
      <c r="H5" s="27"/>
      <c r="I5" s="25"/>
      <c r="J5" s="25"/>
      <c r="K5" s="55"/>
      <c r="L5" s="25"/>
      <c r="M5" s="25"/>
      <c r="N5" s="56"/>
      <c r="O5" s="57"/>
      <c r="P5" s="56"/>
      <c r="Q5" s="56"/>
      <c r="R5" s="74"/>
      <c r="S5" s="26"/>
      <c r="T5" s="26"/>
      <c r="U5" s="26"/>
    </row>
    <row r="6" s="3" customFormat="1" ht="24.75" customHeight="1" spans="1:17">
      <c r="A6" s="28" t="s">
        <v>4</v>
      </c>
      <c r="B6" s="28" t="s">
        <v>5</v>
      </c>
      <c r="C6" s="29" t="s">
        <v>6</v>
      </c>
      <c r="D6" s="28" t="s">
        <v>7</v>
      </c>
      <c r="E6" s="28" t="s">
        <v>8</v>
      </c>
      <c r="F6" s="28" t="s">
        <v>9</v>
      </c>
      <c r="G6" s="30" t="s">
        <v>10</v>
      </c>
      <c r="H6" s="30" t="s">
        <v>11</v>
      </c>
      <c r="I6" s="28" t="s">
        <v>12</v>
      </c>
      <c r="J6" s="58" t="s">
        <v>13</v>
      </c>
      <c r="K6" s="59" t="s">
        <v>14</v>
      </c>
      <c r="L6" s="60" t="s">
        <v>15</v>
      </c>
      <c r="M6" s="58" t="s">
        <v>16</v>
      </c>
      <c r="N6" s="28" t="s">
        <v>17</v>
      </c>
      <c r="O6" s="28" t="s">
        <v>18</v>
      </c>
      <c r="P6" s="28" t="s">
        <v>19</v>
      </c>
      <c r="Q6" s="75" t="s">
        <v>20</v>
      </c>
    </row>
    <row r="7" s="4" customFormat="1" ht="18.6" customHeight="1" spans="1:17">
      <c r="A7" s="31">
        <f>ROW()-6</f>
        <v>1</v>
      </c>
      <c r="B7" s="32" t="s">
        <v>293</v>
      </c>
      <c r="C7" s="33" t="s">
        <v>22</v>
      </c>
      <c r="D7" s="34" t="s">
        <v>70</v>
      </c>
      <c r="E7" s="35" t="s">
        <v>24</v>
      </c>
      <c r="F7" s="33" t="s">
        <v>434</v>
      </c>
      <c r="G7" s="36">
        <v>126</v>
      </c>
      <c r="H7" s="36">
        <v>126</v>
      </c>
      <c r="I7" s="61">
        <f>G7*1290</f>
        <v>162540</v>
      </c>
      <c r="J7" s="62">
        <f>G7*52.89</f>
        <v>6664.14</v>
      </c>
      <c r="K7" s="63">
        <v>0.8</v>
      </c>
      <c r="L7" s="62">
        <f>J7*K7</f>
        <v>5331.312</v>
      </c>
      <c r="M7" s="64">
        <f>G7*10.578</f>
        <v>1332.828</v>
      </c>
      <c r="N7" s="34" t="s">
        <v>454</v>
      </c>
      <c r="O7" s="65" t="s">
        <v>27</v>
      </c>
      <c r="P7" s="29"/>
      <c r="Q7" s="76"/>
    </row>
    <row r="8" s="5" customFormat="1" ht="18.6" customHeight="1" spans="1:17">
      <c r="A8" s="37" t="s">
        <v>450</v>
      </c>
      <c r="B8" s="38"/>
      <c r="C8" s="38"/>
      <c r="D8" s="39"/>
      <c r="E8" s="39"/>
      <c r="F8" s="40"/>
      <c r="G8" s="41">
        <f t="shared" ref="G8:J8" si="0">SUM(G7:G7)</f>
        <v>126</v>
      </c>
      <c r="H8" s="41">
        <f t="shared" si="0"/>
        <v>126</v>
      </c>
      <c r="I8" s="61">
        <f t="shared" si="0"/>
        <v>162540</v>
      </c>
      <c r="J8" s="62">
        <f t="shared" si="0"/>
        <v>6664.14</v>
      </c>
      <c r="K8" s="63"/>
      <c r="L8" s="62">
        <f>SUM(L7:L7)</f>
        <v>5331.312</v>
      </c>
      <c r="M8" s="66">
        <f>SUM(M7:M7)</f>
        <v>1332.828</v>
      </c>
      <c r="N8" s="39"/>
      <c r="O8" s="39"/>
      <c r="P8" s="40"/>
      <c r="Q8" s="40"/>
    </row>
    <row r="9" s="6" customFormat="1" ht="15" customHeight="1" spans="1:17">
      <c r="A9" s="42" t="s">
        <v>398</v>
      </c>
      <c r="B9" s="43"/>
      <c r="C9" s="44"/>
      <c r="D9" s="44"/>
      <c r="E9" s="42" t="s">
        <v>403</v>
      </c>
      <c r="F9" s="42"/>
      <c r="G9" s="45"/>
      <c r="H9" s="10"/>
      <c r="I9" s="9"/>
      <c r="J9" s="11"/>
      <c r="K9" s="12"/>
      <c r="L9" s="11"/>
      <c r="M9" s="11"/>
      <c r="N9" s="67"/>
      <c r="O9" s="42"/>
      <c r="P9" s="42"/>
      <c r="Q9" s="42"/>
    </row>
  </sheetData>
  <mergeCells count="6">
    <mergeCell ref="A1:U1"/>
    <mergeCell ref="A2:U2"/>
    <mergeCell ref="A3:U3"/>
    <mergeCell ref="A4:U4"/>
    <mergeCell ref="A5:U5"/>
    <mergeCell ref="A8:B8"/>
  </mergeCells>
  <pageMargins left="0.75" right="0.75" top="1" bottom="1" header="0.5" footer="0.5"/>
  <headerFooter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9"/>
  <sheetViews>
    <sheetView tabSelected="1" workbookViewId="0">
      <selection activeCell="G11" sqref="G11"/>
    </sheetView>
  </sheetViews>
  <sheetFormatPr defaultColWidth="9" defaultRowHeight="13.5"/>
  <cols>
    <col min="1" max="1" width="7.25" style="7" customWidth="1"/>
    <col min="2" max="2" width="7.125" style="8" customWidth="1"/>
    <col min="3" max="3" width="8.25" style="7" customWidth="1"/>
    <col min="4" max="4" width="15.625" style="7" customWidth="1"/>
    <col min="5" max="5" width="9.875" style="9" customWidth="1"/>
    <col min="6" max="6" width="7" style="9" customWidth="1"/>
    <col min="7" max="7" width="7.625" style="10" customWidth="1"/>
    <col min="8" max="8" width="7.25" style="10" customWidth="1"/>
    <col min="9" max="9" width="8.5" style="9" customWidth="1"/>
    <col min="10" max="10" width="8.125" style="11" customWidth="1"/>
    <col min="11" max="11" width="5.625" style="12" customWidth="1"/>
    <col min="12" max="12" width="7.875" style="11" customWidth="1"/>
    <col min="13" max="13" width="9.5" style="11" customWidth="1"/>
    <col min="14" max="14" width="18" style="9" customWidth="1"/>
    <col min="15" max="15" width="10.125" style="9" customWidth="1"/>
    <col min="16" max="16" width="8.625" style="9" customWidth="1"/>
    <col min="17" max="17" width="7.625" style="9" customWidth="1"/>
    <col min="18" max="16384" width="9" style="9"/>
  </cols>
  <sheetData>
    <row r="1" s="1" customFormat="1" ht="23.25" customHeight="1" spans="1:21">
      <c r="A1" s="13"/>
      <c r="B1" s="14"/>
      <c r="C1" s="14"/>
      <c r="D1" s="14"/>
      <c r="E1" s="13"/>
      <c r="F1" s="13"/>
      <c r="G1" s="15"/>
      <c r="H1" s="15"/>
      <c r="I1" s="14"/>
      <c r="J1" s="14"/>
      <c r="K1" s="46"/>
      <c r="L1" s="14"/>
      <c r="M1" s="14"/>
      <c r="N1" s="47"/>
      <c r="O1" s="48"/>
      <c r="P1" s="47"/>
      <c r="Q1" s="47"/>
      <c r="R1" s="68"/>
      <c r="S1" s="13"/>
      <c r="T1" s="13"/>
      <c r="U1" s="69"/>
    </row>
    <row r="2" s="1" customFormat="1" ht="22.5" customHeight="1" spans="1:21">
      <c r="A2" s="16" t="s">
        <v>0</v>
      </c>
      <c r="B2" s="17"/>
      <c r="C2" s="17"/>
      <c r="D2" s="17"/>
      <c r="E2" s="18"/>
      <c r="F2" s="18"/>
      <c r="G2" s="19"/>
      <c r="H2" s="19"/>
      <c r="I2" s="17"/>
      <c r="J2" s="17"/>
      <c r="K2" s="49"/>
      <c r="L2" s="17"/>
      <c r="M2" s="17"/>
      <c r="N2" s="50"/>
      <c r="O2" s="51"/>
      <c r="P2" s="50"/>
      <c r="Q2" s="50"/>
      <c r="R2" s="70"/>
      <c r="S2" s="18"/>
      <c r="T2" s="18"/>
      <c r="U2" s="71"/>
    </row>
    <row r="3" s="1" customFormat="1" ht="24.75" customHeight="1" spans="1:21">
      <c r="A3" s="20" t="s">
        <v>1</v>
      </c>
      <c r="B3" s="21"/>
      <c r="C3" s="21"/>
      <c r="D3" s="21"/>
      <c r="E3" s="22"/>
      <c r="F3" s="22"/>
      <c r="G3" s="23"/>
      <c r="H3" s="23"/>
      <c r="I3" s="21"/>
      <c r="J3" s="21"/>
      <c r="K3" s="52"/>
      <c r="L3" s="21"/>
      <c r="M3" s="21"/>
      <c r="N3" s="53"/>
      <c r="O3" s="54"/>
      <c r="P3" s="53"/>
      <c r="Q3" s="53"/>
      <c r="R3" s="72"/>
      <c r="S3" s="22"/>
      <c r="T3" s="22"/>
      <c r="U3" s="73"/>
    </row>
    <row r="4" s="2" customFormat="1" ht="24.75" customHeight="1" spans="1:21">
      <c r="A4" s="24" t="s">
        <v>432</v>
      </c>
      <c r="B4" s="25"/>
      <c r="C4" s="25"/>
      <c r="D4" s="25"/>
      <c r="E4" s="26"/>
      <c r="F4" s="26"/>
      <c r="G4" s="27"/>
      <c r="H4" s="27"/>
      <c r="I4" s="25"/>
      <c r="J4" s="25"/>
      <c r="K4" s="55"/>
      <c r="L4" s="25"/>
      <c r="M4" s="25"/>
      <c r="N4" s="56"/>
      <c r="O4" s="57"/>
      <c r="P4" s="56"/>
      <c r="Q4" s="56"/>
      <c r="R4" s="74"/>
      <c r="S4" s="26"/>
      <c r="T4" s="26"/>
      <c r="U4" s="26"/>
    </row>
    <row r="5" s="2" customFormat="1" ht="25.5" customHeight="1" spans="1:21">
      <c r="A5" s="24" t="s">
        <v>455</v>
      </c>
      <c r="B5" s="25"/>
      <c r="C5" s="25"/>
      <c r="D5" s="25"/>
      <c r="E5" s="26"/>
      <c r="F5" s="26"/>
      <c r="G5" s="27"/>
      <c r="H5" s="27"/>
      <c r="I5" s="25"/>
      <c r="J5" s="25"/>
      <c r="K5" s="55"/>
      <c r="L5" s="25"/>
      <c r="M5" s="25"/>
      <c r="N5" s="56"/>
      <c r="O5" s="57"/>
      <c r="P5" s="56"/>
      <c r="Q5" s="56"/>
      <c r="R5" s="74"/>
      <c r="S5" s="26"/>
      <c r="T5" s="26"/>
      <c r="U5" s="26"/>
    </row>
    <row r="6" s="3" customFormat="1" ht="24.75" customHeight="1" spans="1:17">
      <c r="A6" s="28" t="s">
        <v>4</v>
      </c>
      <c r="B6" s="28" t="s">
        <v>5</v>
      </c>
      <c r="C6" s="29" t="s">
        <v>6</v>
      </c>
      <c r="D6" s="28" t="s">
        <v>7</v>
      </c>
      <c r="E6" s="28" t="s">
        <v>8</v>
      </c>
      <c r="F6" s="28" t="s">
        <v>9</v>
      </c>
      <c r="G6" s="30" t="s">
        <v>10</v>
      </c>
      <c r="H6" s="30" t="s">
        <v>11</v>
      </c>
      <c r="I6" s="28" t="s">
        <v>12</v>
      </c>
      <c r="J6" s="58" t="s">
        <v>13</v>
      </c>
      <c r="K6" s="59" t="s">
        <v>14</v>
      </c>
      <c r="L6" s="60" t="s">
        <v>15</v>
      </c>
      <c r="M6" s="58" t="s">
        <v>16</v>
      </c>
      <c r="N6" s="28" t="s">
        <v>17</v>
      </c>
      <c r="O6" s="28" t="s">
        <v>18</v>
      </c>
      <c r="P6" s="28" t="s">
        <v>19</v>
      </c>
      <c r="Q6" s="75" t="s">
        <v>20</v>
      </c>
    </row>
    <row r="7" s="4" customFormat="1" ht="18.6" customHeight="1" spans="1:17">
      <c r="A7" s="31">
        <f>ROW()-6</f>
        <v>1</v>
      </c>
      <c r="B7" s="32" t="s">
        <v>366</v>
      </c>
      <c r="C7" s="33" t="s">
        <v>22</v>
      </c>
      <c r="D7" s="34" t="s">
        <v>32</v>
      </c>
      <c r="E7" s="35" t="s">
        <v>24</v>
      </c>
      <c r="F7" s="33" t="s">
        <v>434</v>
      </c>
      <c r="G7" s="36">
        <v>195</v>
      </c>
      <c r="H7" s="36">
        <v>195</v>
      </c>
      <c r="I7" s="61">
        <f>G7*1290</f>
        <v>251550</v>
      </c>
      <c r="J7" s="62">
        <f>G7*52.89</f>
        <v>10313.55</v>
      </c>
      <c r="K7" s="63">
        <v>0.8</v>
      </c>
      <c r="L7" s="62">
        <f>J7*K7</f>
        <v>8250.84</v>
      </c>
      <c r="M7" s="64">
        <f>G7*10.578</f>
        <v>2062.71</v>
      </c>
      <c r="N7" s="34" t="s">
        <v>367</v>
      </c>
      <c r="O7" s="65" t="s">
        <v>27</v>
      </c>
      <c r="P7" s="29"/>
      <c r="Q7" s="76"/>
    </row>
    <row r="8" s="5" customFormat="1" ht="18.6" customHeight="1" spans="1:17">
      <c r="A8" s="37" t="s">
        <v>450</v>
      </c>
      <c r="B8" s="38"/>
      <c r="C8" s="38"/>
      <c r="D8" s="39"/>
      <c r="E8" s="39"/>
      <c r="F8" s="40"/>
      <c r="G8" s="41">
        <f t="shared" ref="G8:J8" si="0">SUM(G7:G7)</f>
        <v>195</v>
      </c>
      <c r="H8" s="41">
        <f t="shared" si="0"/>
        <v>195</v>
      </c>
      <c r="I8" s="61">
        <f t="shared" si="0"/>
        <v>251550</v>
      </c>
      <c r="J8" s="62">
        <f t="shared" si="0"/>
        <v>10313.55</v>
      </c>
      <c r="K8" s="63"/>
      <c r="L8" s="62">
        <f>SUM(L7:L7)</f>
        <v>8250.84</v>
      </c>
      <c r="M8" s="66">
        <f>SUM(M7:M7)</f>
        <v>2062.71</v>
      </c>
      <c r="N8" s="39"/>
      <c r="O8" s="39"/>
      <c r="P8" s="40"/>
      <c r="Q8" s="40"/>
    </row>
    <row r="9" s="6" customFormat="1" ht="15" customHeight="1" spans="1:17">
      <c r="A9" s="42" t="s">
        <v>398</v>
      </c>
      <c r="B9" s="43"/>
      <c r="C9" s="44"/>
      <c r="D9" s="44"/>
      <c r="E9" s="42" t="s">
        <v>403</v>
      </c>
      <c r="F9" s="42"/>
      <c r="G9" s="45"/>
      <c r="H9" s="10"/>
      <c r="I9" s="9"/>
      <c r="J9" s="11"/>
      <c r="K9" s="12"/>
      <c r="L9" s="11"/>
      <c r="M9" s="11"/>
      <c r="N9" s="67"/>
      <c r="O9" s="42"/>
      <c r="P9" s="42"/>
      <c r="Q9" s="42"/>
    </row>
  </sheetData>
  <mergeCells count="6">
    <mergeCell ref="A1:U1"/>
    <mergeCell ref="A2:U2"/>
    <mergeCell ref="A3:U3"/>
    <mergeCell ref="A4:U4"/>
    <mergeCell ref="A5:U5"/>
    <mergeCell ref="A8:B8"/>
  </mergeCells>
  <pageMargins left="0.75" right="0.75" top="1" bottom="1" header="0.5" footer="0.5"/>
  <headerFooter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9"/>
  <sheetViews>
    <sheetView workbookViewId="0">
      <selection activeCell="N7" sqref="N7"/>
    </sheetView>
  </sheetViews>
  <sheetFormatPr defaultColWidth="9" defaultRowHeight="13.5"/>
  <cols>
    <col min="1" max="1" width="4.56666666666667" style="7" customWidth="1"/>
    <col min="2" max="2" width="8" style="8" customWidth="1"/>
    <col min="3" max="3" width="6.75" style="7" customWidth="1"/>
    <col min="4" max="4" width="15.625" style="7" customWidth="1"/>
    <col min="5" max="5" width="10.5" style="9" customWidth="1"/>
    <col min="6" max="6" width="7" style="9" customWidth="1"/>
    <col min="7" max="7" width="7.5" style="87" customWidth="1"/>
    <col min="8" max="8" width="8.25" style="87" customWidth="1"/>
    <col min="9" max="9" width="8.875" style="9" customWidth="1"/>
    <col min="10" max="10" width="8.875" style="11" customWidth="1"/>
    <col min="11" max="11" width="5.875" style="12" customWidth="1"/>
    <col min="12" max="12" width="8.375" style="11" customWidth="1"/>
    <col min="13" max="13" width="9" style="11" customWidth="1"/>
    <col min="14" max="14" width="16.75" style="9" customWidth="1"/>
    <col min="15" max="15" width="10.375" style="9" customWidth="1"/>
    <col min="16" max="16" width="8.625" style="9" customWidth="1"/>
    <col min="17" max="17" width="7.625" style="9" customWidth="1"/>
    <col min="18" max="16384" width="9" style="9"/>
  </cols>
  <sheetData>
    <row r="1" s="86" customFormat="1" ht="23.25" customHeight="1" spans="1:21">
      <c r="A1" s="14"/>
      <c r="B1" s="14"/>
      <c r="C1" s="14"/>
      <c r="D1" s="14"/>
      <c r="E1" s="14"/>
      <c r="F1" s="14"/>
      <c r="G1" s="15"/>
      <c r="H1" s="15"/>
      <c r="I1" s="14"/>
      <c r="J1" s="14"/>
      <c r="K1" s="46"/>
      <c r="L1" s="14"/>
      <c r="M1" s="14"/>
      <c r="N1" s="95"/>
      <c r="O1" s="46"/>
      <c r="P1" s="95"/>
      <c r="Q1" s="95"/>
      <c r="R1" s="103"/>
      <c r="S1" s="14"/>
      <c r="T1" s="14"/>
      <c r="U1" s="104"/>
    </row>
    <row r="2" s="86" customFormat="1" ht="22.5" customHeight="1" spans="1:21">
      <c r="A2" s="88" t="s">
        <v>0</v>
      </c>
      <c r="B2" s="17"/>
      <c r="C2" s="17"/>
      <c r="D2" s="17"/>
      <c r="E2" s="17"/>
      <c r="F2" s="17"/>
      <c r="G2" s="19"/>
      <c r="H2" s="19"/>
      <c r="I2" s="17"/>
      <c r="J2" s="17"/>
      <c r="K2" s="49"/>
      <c r="L2" s="17"/>
      <c r="M2" s="17"/>
      <c r="N2" s="96"/>
      <c r="O2" s="49"/>
      <c r="P2" s="96"/>
      <c r="Q2" s="96"/>
      <c r="R2" s="105"/>
      <c r="S2" s="17"/>
      <c r="T2" s="17"/>
      <c r="U2" s="106"/>
    </row>
    <row r="3" s="86" customFormat="1" ht="24.75" customHeight="1" spans="1:21">
      <c r="A3" s="89" t="s">
        <v>1</v>
      </c>
      <c r="B3" s="21"/>
      <c r="C3" s="21"/>
      <c r="D3" s="21"/>
      <c r="E3" s="21"/>
      <c r="F3" s="21"/>
      <c r="G3" s="23"/>
      <c r="H3" s="23"/>
      <c r="I3" s="21"/>
      <c r="J3" s="21"/>
      <c r="K3" s="52"/>
      <c r="L3" s="21"/>
      <c r="M3" s="21"/>
      <c r="N3" s="97"/>
      <c r="O3" s="52"/>
      <c r="P3" s="97"/>
      <c r="Q3" s="97"/>
      <c r="R3" s="107"/>
      <c r="S3" s="21"/>
      <c r="T3" s="21"/>
      <c r="U3" s="108"/>
    </row>
    <row r="4" s="86" customFormat="1" ht="24.75" customHeight="1" spans="1:21">
      <c r="A4" s="90" t="s">
        <v>2</v>
      </c>
      <c r="B4" s="25"/>
      <c r="C4" s="25"/>
      <c r="D4" s="25"/>
      <c r="E4" s="25"/>
      <c r="F4" s="25"/>
      <c r="G4" s="27"/>
      <c r="H4" s="27"/>
      <c r="I4" s="25"/>
      <c r="J4" s="25"/>
      <c r="K4" s="55"/>
      <c r="L4" s="25"/>
      <c r="M4" s="25"/>
      <c r="N4" s="98"/>
      <c r="O4" s="55"/>
      <c r="P4" s="98"/>
      <c r="Q4" s="98"/>
      <c r="R4" s="109"/>
      <c r="S4" s="25"/>
      <c r="T4" s="25"/>
      <c r="U4" s="25"/>
    </row>
    <row r="5" s="86" customFormat="1" ht="25.5" customHeight="1" spans="1:21">
      <c r="A5" s="90" t="s">
        <v>400</v>
      </c>
      <c r="B5" s="25"/>
      <c r="C5" s="25"/>
      <c r="D5" s="25"/>
      <c r="E5" s="25"/>
      <c r="F5" s="25"/>
      <c r="G5" s="27"/>
      <c r="H5" s="27"/>
      <c r="I5" s="25"/>
      <c r="J5" s="25"/>
      <c r="K5" s="55"/>
      <c r="L5" s="25"/>
      <c r="M5" s="25"/>
      <c r="N5" s="98"/>
      <c r="O5" s="55"/>
      <c r="P5" s="98"/>
      <c r="Q5" s="98"/>
      <c r="R5" s="109"/>
      <c r="S5" s="25"/>
      <c r="T5" s="25"/>
      <c r="U5" s="25"/>
    </row>
    <row r="6" s="3" customFormat="1" ht="24.75" customHeight="1" spans="1:17">
      <c r="A6" s="29" t="s">
        <v>4</v>
      </c>
      <c r="B6" s="29" t="s">
        <v>5</v>
      </c>
      <c r="C6" s="29" t="s">
        <v>6</v>
      </c>
      <c r="D6" s="29" t="s">
        <v>7</v>
      </c>
      <c r="E6" s="29" t="s">
        <v>8</v>
      </c>
      <c r="F6" s="29" t="s">
        <v>9</v>
      </c>
      <c r="G6" s="91" t="s">
        <v>10</v>
      </c>
      <c r="H6" s="91" t="s">
        <v>11</v>
      </c>
      <c r="I6" s="29" t="s">
        <v>12</v>
      </c>
      <c r="J6" s="99" t="s">
        <v>13</v>
      </c>
      <c r="K6" s="59" t="s">
        <v>14</v>
      </c>
      <c r="L6" s="60" t="s">
        <v>15</v>
      </c>
      <c r="M6" s="99" t="s">
        <v>16</v>
      </c>
      <c r="N6" s="29" t="s">
        <v>17</v>
      </c>
      <c r="O6" s="29" t="s">
        <v>18</v>
      </c>
      <c r="P6" s="29" t="s">
        <v>19</v>
      </c>
      <c r="Q6" s="110" t="s">
        <v>20</v>
      </c>
    </row>
    <row r="7" s="4" customFormat="1" ht="18.6" customHeight="1" spans="1:17">
      <c r="A7" s="31">
        <f>ROW()-6</f>
        <v>1</v>
      </c>
      <c r="B7" s="112" t="s">
        <v>401</v>
      </c>
      <c r="C7" s="33" t="s">
        <v>22</v>
      </c>
      <c r="D7" s="34" t="s">
        <v>62</v>
      </c>
      <c r="E7" s="35" t="s">
        <v>24</v>
      </c>
      <c r="F7" s="33" t="s">
        <v>25</v>
      </c>
      <c r="G7" s="36">
        <v>151</v>
      </c>
      <c r="H7" s="36">
        <v>151</v>
      </c>
      <c r="I7" s="61">
        <f>G7*1120</f>
        <v>169120</v>
      </c>
      <c r="J7" s="62">
        <f>G7*68.32</f>
        <v>10316.32</v>
      </c>
      <c r="K7" s="63">
        <v>0.8</v>
      </c>
      <c r="L7" s="62">
        <f>J7*K7</f>
        <v>8253.056</v>
      </c>
      <c r="M7" s="64">
        <f>G7*13.664</f>
        <v>2063.264</v>
      </c>
      <c r="N7" s="34" t="s">
        <v>402</v>
      </c>
      <c r="O7" s="65" t="s">
        <v>27</v>
      </c>
      <c r="P7" s="29"/>
      <c r="Q7" s="76"/>
    </row>
    <row r="8" s="5" customFormat="1" ht="18.6" customHeight="1" spans="1:17">
      <c r="A8" s="37" t="s">
        <v>397</v>
      </c>
      <c r="B8" s="38"/>
      <c r="C8" s="38"/>
      <c r="D8" s="39"/>
      <c r="E8" s="39"/>
      <c r="F8" s="40"/>
      <c r="G8" s="93">
        <f>SUM(G7:G7)</f>
        <v>151</v>
      </c>
      <c r="H8" s="93">
        <f>SUM(H7:H7)</f>
        <v>151</v>
      </c>
      <c r="I8" s="61">
        <f>SUM(I7:I7)</f>
        <v>169120</v>
      </c>
      <c r="J8" s="62">
        <f>SUM(J7:J7)</f>
        <v>10316.32</v>
      </c>
      <c r="K8" s="63"/>
      <c r="L8" s="62">
        <f>SUM(L7:L7)</f>
        <v>8253.056</v>
      </c>
      <c r="M8" s="66">
        <f>SUM(M7:M7)</f>
        <v>2063.264</v>
      </c>
      <c r="N8" s="39"/>
      <c r="O8" s="39"/>
      <c r="P8" s="40"/>
      <c r="Q8" s="40"/>
    </row>
    <row r="9" s="6" customFormat="1" ht="15" customHeight="1" spans="1:17">
      <c r="A9" s="42" t="s">
        <v>398</v>
      </c>
      <c r="B9" s="43"/>
      <c r="C9" s="44"/>
      <c r="D9" s="44"/>
      <c r="E9" s="42" t="s">
        <v>403</v>
      </c>
      <c r="F9" s="42"/>
      <c r="G9" s="94"/>
      <c r="H9" s="87"/>
      <c r="I9" s="9"/>
      <c r="J9" s="11"/>
      <c r="K9" s="12"/>
      <c r="L9" s="101"/>
      <c r="M9" s="102"/>
      <c r="N9" s="67"/>
      <c r="O9" s="42"/>
      <c r="P9" s="42"/>
      <c r="Q9" s="42"/>
    </row>
  </sheetData>
  <autoFilter ref="A6:U9">
    <extLst/>
  </autoFilter>
  <mergeCells count="6">
    <mergeCell ref="A1:U1"/>
    <mergeCell ref="A2:U2"/>
    <mergeCell ref="A3:U3"/>
    <mergeCell ref="A4:U4"/>
    <mergeCell ref="A5:U5"/>
    <mergeCell ref="A8:B8"/>
  </mergeCells>
  <pageMargins left="0.196527777777778" right="0.161111111111111" top="0.409027777777778" bottom="0.60625" header="0.5" footer="0.10625"/>
  <pageSetup paperSize="9" scale="93" orientation="landscape"/>
  <headerFooter>
    <oddFooter>&amp;C第 &amp;P 页，共 &amp;N 页</oddFooter>
  </headerFooter>
  <colBreaks count="1" manualBreakCount="1">
    <brk id="17" max="1048575" man="1"/>
  </colBreaks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9"/>
  <sheetViews>
    <sheetView workbookViewId="0">
      <selection activeCell="I15" sqref="I15:I16"/>
    </sheetView>
  </sheetViews>
  <sheetFormatPr defaultColWidth="9" defaultRowHeight="13.5"/>
  <cols>
    <col min="1" max="1" width="4.56666666666667" style="7" customWidth="1"/>
    <col min="2" max="2" width="8" style="8" customWidth="1"/>
    <col min="3" max="3" width="6.75" style="7" customWidth="1"/>
    <col min="4" max="4" width="15.625" style="7" customWidth="1"/>
    <col min="5" max="5" width="10.5" style="9" customWidth="1"/>
    <col min="6" max="6" width="7" style="9" customWidth="1"/>
    <col min="7" max="7" width="7.5" style="87" customWidth="1"/>
    <col min="8" max="8" width="8.25" style="87" customWidth="1"/>
    <col min="9" max="9" width="8.875" style="9" customWidth="1"/>
    <col min="10" max="10" width="8.875" style="11" customWidth="1"/>
    <col min="11" max="11" width="5.875" style="12" customWidth="1"/>
    <col min="12" max="12" width="8.375" style="11" customWidth="1"/>
    <col min="13" max="13" width="9" style="11" customWidth="1"/>
    <col min="14" max="14" width="16.75" style="9" customWidth="1"/>
    <col min="15" max="15" width="10.375" style="9" customWidth="1"/>
    <col min="16" max="16" width="8.625" style="9" customWidth="1"/>
    <col min="17" max="17" width="7.625" style="9" customWidth="1"/>
    <col min="18" max="16384" width="9" style="9"/>
  </cols>
  <sheetData>
    <row r="1" s="86" customFormat="1" ht="23.25" customHeight="1" spans="1:21">
      <c r="A1" s="14"/>
      <c r="B1" s="14"/>
      <c r="C1" s="14"/>
      <c r="D1" s="14"/>
      <c r="E1" s="14"/>
      <c r="F1" s="14"/>
      <c r="G1" s="15"/>
      <c r="H1" s="15"/>
      <c r="I1" s="14"/>
      <c r="J1" s="14"/>
      <c r="K1" s="46"/>
      <c r="L1" s="14"/>
      <c r="M1" s="14"/>
      <c r="N1" s="95"/>
      <c r="O1" s="46"/>
      <c r="P1" s="95"/>
      <c r="Q1" s="95"/>
      <c r="R1" s="103"/>
      <c r="S1" s="14"/>
      <c r="T1" s="14"/>
      <c r="U1" s="104"/>
    </row>
    <row r="2" s="86" customFormat="1" ht="22.5" customHeight="1" spans="1:21">
      <c r="A2" s="88" t="s">
        <v>0</v>
      </c>
      <c r="B2" s="17"/>
      <c r="C2" s="17"/>
      <c r="D2" s="17"/>
      <c r="E2" s="17"/>
      <c r="F2" s="17"/>
      <c r="G2" s="19"/>
      <c r="H2" s="19"/>
      <c r="I2" s="17"/>
      <c r="J2" s="17"/>
      <c r="K2" s="49"/>
      <c r="L2" s="17"/>
      <c r="M2" s="17"/>
      <c r="N2" s="96"/>
      <c r="O2" s="49"/>
      <c r="P2" s="96"/>
      <c r="Q2" s="96"/>
      <c r="R2" s="105"/>
      <c r="S2" s="17"/>
      <c r="T2" s="17"/>
      <c r="U2" s="106"/>
    </row>
    <row r="3" s="86" customFormat="1" ht="24.75" customHeight="1" spans="1:21">
      <c r="A3" s="89" t="s">
        <v>1</v>
      </c>
      <c r="B3" s="21"/>
      <c r="C3" s="21"/>
      <c r="D3" s="21"/>
      <c r="E3" s="21"/>
      <c r="F3" s="21"/>
      <c r="G3" s="23"/>
      <c r="H3" s="23"/>
      <c r="I3" s="21"/>
      <c r="J3" s="21"/>
      <c r="K3" s="52"/>
      <c r="L3" s="21"/>
      <c r="M3" s="21"/>
      <c r="N3" s="97"/>
      <c r="O3" s="52"/>
      <c r="P3" s="97"/>
      <c r="Q3" s="97"/>
      <c r="R3" s="107"/>
      <c r="S3" s="21"/>
      <c r="T3" s="21"/>
      <c r="U3" s="108"/>
    </row>
    <row r="4" s="86" customFormat="1" ht="24.75" customHeight="1" spans="1:21">
      <c r="A4" s="90" t="s">
        <v>2</v>
      </c>
      <c r="B4" s="25"/>
      <c r="C4" s="25"/>
      <c r="D4" s="25"/>
      <c r="E4" s="25"/>
      <c r="F4" s="25"/>
      <c r="G4" s="27"/>
      <c r="H4" s="27"/>
      <c r="I4" s="25"/>
      <c r="J4" s="25"/>
      <c r="K4" s="55"/>
      <c r="L4" s="25"/>
      <c r="M4" s="25"/>
      <c r="N4" s="98"/>
      <c r="O4" s="55"/>
      <c r="P4" s="98"/>
      <c r="Q4" s="98"/>
      <c r="R4" s="109"/>
      <c r="S4" s="25"/>
      <c r="T4" s="25"/>
      <c r="U4" s="25"/>
    </row>
    <row r="5" s="86" customFormat="1" ht="25.5" customHeight="1" spans="1:21">
      <c r="A5" s="90" t="s">
        <v>404</v>
      </c>
      <c r="B5" s="25"/>
      <c r="C5" s="25"/>
      <c r="D5" s="25"/>
      <c r="E5" s="25"/>
      <c r="F5" s="25"/>
      <c r="G5" s="27"/>
      <c r="H5" s="27"/>
      <c r="I5" s="25"/>
      <c r="J5" s="25"/>
      <c r="K5" s="55"/>
      <c r="L5" s="25"/>
      <c r="M5" s="25"/>
      <c r="N5" s="98"/>
      <c r="O5" s="55"/>
      <c r="P5" s="98"/>
      <c r="Q5" s="98"/>
      <c r="R5" s="109"/>
      <c r="S5" s="25"/>
      <c r="T5" s="25"/>
      <c r="U5" s="25"/>
    </row>
    <row r="6" s="3" customFormat="1" ht="24.75" customHeight="1" spans="1:17">
      <c r="A6" s="29" t="s">
        <v>4</v>
      </c>
      <c r="B6" s="29" t="s">
        <v>5</v>
      </c>
      <c r="C6" s="29" t="s">
        <v>6</v>
      </c>
      <c r="D6" s="29" t="s">
        <v>7</v>
      </c>
      <c r="E6" s="29" t="s">
        <v>8</v>
      </c>
      <c r="F6" s="29" t="s">
        <v>9</v>
      </c>
      <c r="G6" s="91" t="s">
        <v>10</v>
      </c>
      <c r="H6" s="91" t="s">
        <v>11</v>
      </c>
      <c r="I6" s="29" t="s">
        <v>12</v>
      </c>
      <c r="J6" s="99" t="s">
        <v>13</v>
      </c>
      <c r="K6" s="59" t="s">
        <v>14</v>
      </c>
      <c r="L6" s="60" t="s">
        <v>15</v>
      </c>
      <c r="M6" s="99" t="s">
        <v>16</v>
      </c>
      <c r="N6" s="29" t="s">
        <v>17</v>
      </c>
      <c r="O6" s="29" t="s">
        <v>18</v>
      </c>
      <c r="P6" s="29" t="s">
        <v>19</v>
      </c>
      <c r="Q6" s="110" t="s">
        <v>20</v>
      </c>
    </row>
    <row r="7" s="4" customFormat="1" ht="18.6" customHeight="1" spans="1:17">
      <c r="A7" s="31">
        <f>ROW()-6</f>
        <v>1</v>
      </c>
      <c r="B7" s="112" t="s">
        <v>405</v>
      </c>
      <c r="C7" s="33" t="s">
        <v>22</v>
      </c>
      <c r="D7" s="34" t="s">
        <v>48</v>
      </c>
      <c r="E7" s="35" t="s">
        <v>24</v>
      </c>
      <c r="F7" s="33" t="s">
        <v>25</v>
      </c>
      <c r="G7" s="36">
        <v>260</v>
      </c>
      <c r="H7" s="36">
        <v>260</v>
      </c>
      <c r="I7" s="61">
        <f>G7*1120</f>
        <v>291200</v>
      </c>
      <c r="J7" s="62">
        <f>G7*68.32</f>
        <v>17763.2</v>
      </c>
      <c r="K7" s="63">
        <v>0.8</v>
      </c>
      <c r="L7" s="62">
        <f>J7*K7</f>
        <v>14210.56</v>
      </c>
      <c r="M7" s="64">
        <f>G7*13.664</f>
        <v>3552.64</v>
      </c>
      <c r="N7" s="34" t="s">
        <v>406</v>
      </c>
      <c r="O7" s="65" t="s">
        <v>27</v>
      </c>
      <c r="P7" s="29"/>
      <c r="Q7" s="76"/>
    </row>
    <row r="8" s="5" customFormat="1" ht="18.6" customHeight="1" spans="1:17">
      <c r="A8" s="37" t="s">
        <v>397</v>
      </c>
      <c r="B8" s="38"/>
      <c r="C8" s="38"/>
      <c r="D8" s="39"/>
      <c r="E8" s="39"/>
      <c r="F8" s="40"/>
      <c r="G8" s="93">
        <f>SUM(G7:G7)</f>
        <v>260</v>
      </c>
      <c r="H8" s="93">
        <f>SUM(H7:H7)</f>
        <v>260</v>
      </c>
      <c r="I8" s="61">
        <f>SUM(I7:I7)</f>
        <v>291200</v>
      </c>
      <c r="J8" s="62">
        <f>SUM(J7:J7)</f>
        <v>17763.2</v>
      </c>
      <c r="K8" s="63"/>
      <c r="L8" s="62">
        <f>SUM(L7:L7)</f>
        <v>14210.56</v>
      </c>
      <c r="M8" s="66">
        <f>SUM(M7:M7)</f>
        <v>3552.64</v>
      </c>
      <c r="N8" s="39"/>
      <c r="O8" s="39"/>
      <c r="P8" s="40"/>
      <c r="Q8" s="40"/>
    </row>
    <row r="9" s="6" customFormat="1" ht="15" customHeight="1" spans="1:17">
      <c r="A9" s="42" t="s">
        <v>398</v>
      </c>
      <c r="B9" s="43"/>
      <c r="C9" s="44"/>
      <c r="D9" s="44"/>
      <c r="E9" s="42" t="s">
        <v>403</v>
      </c>
      <c r="F9" s="42"/>
      <c r="G9" s="94"/>
      <c r="H9" s="87"/>
      <c r="I9" s="9"/>
      <c r="J9" s="11"/>
      <c r="K9" s="12"/>
      <c r="L9" s="101"/>
      <c r="M9" s="102"/>
      <c r="N9" s="67"/>
      <c r="O9" s="42"/>
      <c r="P9" s="42"/>
      <c r="Q9" s="42"/>
    </row>
  </sheetData>
  <autoFilter ref="A6:U9">
    <extLst/>
  </autoFilter>
  <mergeCells count="6">
    <mergeCell ref="A1:U1"/>
    <mergeCell ref="A2:U2"/>
    <mergeCell ref="A3:U3"/>
    <mergeCell ref="A4:U4"/>
    <mergeCell ref="A5:U5"/>
    <mergeCell ref="A8:B8"/>
  </mergeCells>
  <pageMargins left="0.196527777777778" right="0.161111111111111" top="0.409027777777778" bottom="0.60625" header="0.5" footer="0.10625"/>
  <pageSetup paperSize="9" scale="93" orientation="landscape"/>
  <headerFooter>
    <oddFooter>&amp;C第 &amp;P 页，共 &amp;N 页</oddFooter>
  </headerFooter>
  <colBreaks count="1" manualBreakCount="1">
    <brk id="17" max="1048575" man="1"/>
  </colBreaks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9"/>
  <sheetViews>
    <sheetView workbookViewId="0">
      <selection activeCell="N7" sqref="N7"/>
    </sheetView>
  </sheetViews>
  <sheetFormatPr defaultColWidth="9" defaultRowHeight="13.5"/>
  <cols>
    <col min="1" max="1" width="4.56666666666667" style="7" customWidth="1"/>
    <col min="2" max="2" width="8" style="8" customWidth="1"/>
    <col min="3" max="3" width="6.75" style="7" customWidth="1"/>
    <col min="4" max="4" width="15.625" style="7" customWidth="1"/>
    <col min="5" max="5" width="10.5" style="9" customWidth="1"/>
    <col min="6" max="6" width="7" style="9" customWidth="1"/>
    <col min="7" max="7" width="7.5" style="87" customWidth="1"/>
    <col min="8" max="8" width="8.25" style="87" customWidth="1"/>
    <col min="9" max="9" width="8.875" style="9" customWidth="1"/>
    <col min="10" max="10" width="8.875" style="11" customWidth="1"/>
    <col min="11" max="11" width="5.875" style="12" customWidth="1"/>
    <col min="12" max="12" width="8.375" style="11" customWidth="1"/>
    <col min="13" max="13" width="9" style="11" customWidth="1"/>
    <col min="14" max="14" width="16.75" style="9" customWidth="1"/>
    <col min="15" max="15" width="10.375" style="9" customWidth="1"/>
    <col min="16" max="16" width="8.625" style="9" customWidth="1"/>
    <col min="17" max="17" width="7.625" style="9" customWidth="1"/>
    <col min="18" max="16384" width="9" style="9"/>
  </cols>
  <sheetData>
    <row r="1" s="86" customFormat="1" ht="23.25" customHeight="1" spans="1:21">
      <c r="A1" s="14"/>
      <c r="B1" s="14"/>
      <c r="C1" s="14"/>
      <c r="D1" s="14"/>
      <c r="E1" s="14"/>
      <c r="F1" s="14"/>
      <c r="G1" s="15"/>
      <c r="H1" s="15"/>
      <c r="I1" s="14"/>
      <c r="J1" s="14"/>
      <c r="K1" s="46"/>
      <c r="L1" s="14"/>
      <c r="M1" s="14"/>
      <c r="N1" s="95"/>
      <c r="O1" s="46"/>
      <c r="P1" s="95"/>
      <c r="Q1" s="95"/>
      <c r="R1" s="103"/>
      <c r="S1" s="14"/>
      <c r="T1" s="14"/>
      <c r="U1" s="104"/>
    </row>
    <row r="2" s="86" customFormat="1" ht="22.5" customHeight="1" spans="1:21">
      <c r="A2" s="88" t="s">
        <v>0</v>
      </c>
      <c r="B2" s="17"/>
      <c r="C2" s="17"/>
      <c r="D2" s="17"/>
      <c r="E2" s="17"/>
      <c r="F2" s="17"/>
      <c r="G2" s="19"/>
      <c r="H2" s="19"/>
      <c r="I2" s="17"/>
      <c r="J2" s="17"/>
      <c r="K2" s="49"/>
      <c r="L2" s="17"/>
      <c r="M2" s="17"/>
      <c r="N2" s="96"/>
      <c r="O2" s="49"/>
      <c r="P2" s="96"/>
      <c r="Q2" s="96"/>
      <c r="R2" s="105"/>
      <c r="S2" s="17"/>
      <c r="T2" s="17"/>
      <c r="U2" s="106"/>
    </row>
    <row r="3" s="86" customFormat="1" ht="24.75" customHeight="1" spans="1:21">
      <c r="A3" s="89" t="s">
        <v>1</v>
      </c>
      <c r="B3" s="21"/>
      <c r="C3" s="21"/>
      <c r="D3" s="21"/>
      <c r="E3" s="21"/>
      <c r="F3" s="21"/>
      <c r="G3" s="23"/>
      <c r="H3" s="23"/>
      <c r="I3" s="21"/>
      <c r="J3" s="21"/>
      <c r="K3" s="52"/>
      <c r="L3" s="21"/>
      <c r="M3" s="21"/>
      <c r="N3" s="97"/>
      <c r="O3" s="52"/>
      <c r="P3" s="97"/>
      <c r="Q3" s="97"/>
      <c r="R3" s="107"/>
      <c r="S3" s="21"/>
      <c r="T3" s="21"/>
      <c r="U3" s="108"/>
    </row>
    <row r="4" s="86" customFormat="1" ht="24.75" customHeight="1" spans="1:21">
      <c r="A4" s="90" t="s">
        <v>2</v>
      </c>
      <c r="B4" s="25"/>
      <c r="C4" s="25"/>
      <c r="D4" s="25"/>
      <c r="E4" s="25"/>
      <c r="F4" s="25"/>
      <c r="G4" s="27"/>
      <c r="H4" s="27"/>
      <c r="I4" s="25"/>
      <c r="J4" s="25"/>
      <c r="K4" s="55"/>
      <c r="L4" s="25"/>
      <c r="M4" s="25"/>
      <c r="N4" s="98"/>
      <c r="O4" s="55"/>
      <c r="P4" s="98"/>
      <c r="Q4" s="98"/>
      <c r="R4" s="109"/>
      <c r="S4" s="25"/>
      <c r="T4" s="25"/>
      <c r="U4" s="25"/>
    </row>
    <row r="5" s="86" customFormat="1" ht="25.5" customHeight="1" spans="1:21">
      <c r="A5" s="90" t="s">
        <v>407</v>
      </c>
      <c r="B5" s="25"/>
      <c r="C5" s="25"/>
      <c r="D5" s="25"/>
      <c r="E5" s="25"/>
      <c r="F5" s="25"/>
      <c r="G5" s="27"/>
      <c r="H5" s="27"/>
      <c r="I5" s="25"/>
      <c r="J5" s="25"/>
      <c r="K5" s="55"/>
      <c r="L5" s="25"/>
      <c r="M5" s="25"/>
      <c r="N5" s="98"/>
      <c r="O5" s="55"/>
      <c r="P5" s="98"/>
      <c r="Q5" s="98"/>
      <c r="R5" s="109"/>
      <c r="S5" s="25"/>
      <c r="T5" s="25"/>
      <c r="U5" s="25"/>
    </row>
    <row r="6" s="3" customFormat="1" ht="24.75" customHeight="1" spans="1:17">
      <c r="A6" s="29" t="s">
        <v>4</v>
      </c>
      <c r="B6" s="29" t="s">
        <v>5</v>
      </c>
      <c r="C6" s="29" t="s">
        <v>6</v>
      </c>
      <c r="D6" s="29" t="s">
        <v>7</v>
      </c>
      <c r="E6" s="29" t="s">
        <v>8</v>
      </c>
      <c r="F6" s="29" t="s">
        <v>9</v>
      </c>
      <c r="G6" s="91" t="s">
        <v>10</v>
      </c>
      <c r="H6" s="91" t="s">
        <v>11</v>
      </c>
      <c r="I6" s="29" t="s">
        <v>12</v>
      </c>
      <c r="J6" s="99" t="s">
        <v>13</v>
      </c>
      <c r="K6" s="59" t="s">
        <v>14</v>
      </c>
      <c r="L6" s="60" t="s">
        <v>15</v>
      </c>
      <c r="M6" s="99" t="s">
        <v>16</v>
      </c>
      <c r="N6" s="29" t="s">
        <v>17</v>
      </c>
      <c r="O6" s="29" t="s">
        <v>18</v>
      </c>
      <c r="P6" s="29" t="s">
        <v>19</v>
      </c>
      <c r="Q6" s="110" t="s">
        <v>20</v>
      </c>
    </row>
    <row r="7" s="4" customFormat="1" ht="18.6" customHeight="1" spans="1:17">
      <c r="A7" s="31">
        <f>ROW()-6</f>
        <v>1</v>
      </c>
      <c r="B7" s="112" t="s">
        <v>408</v>
      </c>
      <c r="C7" s="33" t="s">
        <v>22</v>
      </c>
      <c r="D7" s="34" t="s">
        <v>70</v>
      </c>
      <c r="E7" s="35" t="s">
        <v>24</v>
      </c>
      <c r="F7" s="33" t="s">
        <v>25</v>
      </c>
      <c r="G7" s="36">
        <v>131</v>
      </c>
      <c r="H7" s="36">
        <v>131</v>
      </c>
      <c r="I7" s="61">
        <f>G7*1120</f>
        <v>146720</v>
      </c>
      <c r="J7" s="62">
        <f>G7*68.32</f>
        <v>8949.92</v>
      </c>
      <c r="K7" s="63">
        <v>0.8</v>
      </c>
      <c r="L7" s="62">
        <f>J7*K7</f>
        <v>7159.936</v>
      </c>
      <c r="M7" s="64">
        <f>G7*13.664</f>
        <v>1789.984</v>
      </c>
      <c r="N7" s="34" t="s">
        <v>409</v>
      </c>
      <c r="O7" s="65" t="s">
        <v>27</v>
      </c>
      <c r="P7" s="29"/>
      <c r="Q7" s="76"/>
    </row>
    <row r="8" s="5" customFormat="1" ht="18.6" customHeight="1" spans="1:17">
      <c r="A8" s="37" t="s">
        <v>397</v>
      </c>
      <c r="B8" s="38"/>
      <c r="C8" s="38"/>
      <c r="D8" s="39"/>
      <c r="E8" s="39"/>
      <c r="F8" s="40"/>
      <c r="G8" s="93">
        <f>SUM(G7:G7)</f>
        <v>131</v>
      </c>
      <c r="H8" s="93">
        <f>SUM(H7:H7)</f>
        <v>131</v>
      </c>
      <c r="I8" s="61">
        <f>SUM(I7:I7)</f>
        <v>146720</v>
      </c>
      <c r="J8" s="62">
        <f>SUM(J7:J7)</f>
        <v>8949.92</v>
      </c>
      <c r="K8" s="63"/>
      <c r="L8" s="62">
        <f>SUM(L7:L7)</f>
        <v>7159.936</v>
      </c>
      <c r="M8" s="66">
        <f>SUM(M7:M7)</f>
        <v>1789.984</v>
      </c>
      <c r="N8" s="39"/>
      <c r="O8" s="39"/>
      <c r="P8" s="40"/>
      <c r="Q8" s="40"/>
    </row>
    <row r="9" s="6" customFormat="1" ht="15" customHeight="1" spans="1:17">
      <c r="A9" s="42" t="s">
        <v>398</v>
      </c>
      <c r="B9" s="43"/>
      <c r="C9" s="44"/>
      <c r="D9" s="44"/>
      <c r="E9" s="42" t="s">
        <v>403</v>
      </c>
      <c r="F9" s="42"/>
      <c r="G9" s="94"/>
      <c r="H9" s="87"/>
      <c r="I9" s="9"/>
      <c r="J9" s="11"/>
      <c r="K9" s="12"/>
      <c r="L9" s="101"/>
      <c r="M9" s="102"/>
      <c r="N9" s="67"/>
      <c r="O9" s="42"/>
      <c r="P9" s="42"/>
      <c r="Q9" s="42"/>
    </row>
  </sheetData>
  <autoFilter ref="A6:U9">
    <extLst/>
  </autoFilter>
  <mergeCells count="6">
    <mergeCell ref="A1:U1"/>
    <mergeCell ref="A2:U2"/>
    <mergeCell ref="A3:U3"/>
    <mergeCell ref="A4:U4"/>
    <mergeCell ref="A5:U5"/>
    <mergeCell ref="A8:B8"/>
  </mergeCells>
  <pageMargins left="0.196527777777778" right="0.161111111111111" top="0.409027777777778" bottom="0.60625" header="0.5" footer="0.10625"/>
  <pageSetup paperSize="9" scale="93" orientation="landscape"/>
  <headerFooter>
    <oddFooter>&amp;C第 &amp;P 页，共 &amp;N 页</oddFooter>
  </headerFooter>
  <colBreaks count="1" manualBreakCount="1">
    <brk id="17" max="1048575" man="1"/>
  </colBreaks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9"/>
  <sheetViews>
    <sheetView workbookViewId="0">
      <selection activeCell="K16" sqref="K16"/>
    </sheetView>
  </sheetViews>
  <sheetFormatPr defaultColWidth="9" defaultRowHeight="13.5"/>
  <cols>
    <col min="1" max="1" width="4.56666666666667" style="7" customWidth="1"/>
    <col min="2" max="2" width="8" style="8" customWidth="1"/>
    <col min="3" max="3" width="6.75" style="7" customWidth="1"/>
    <col min="4" max="4" width="15.625" style="7" customWidth="1"/>
    <col min="5" max="5" width="10.5" style="9" customWidth="1"/>
    <col min="6" max="6" width="7" style="9" customWidth="1"/>
    <col min="7" max="7" width="7.5" style="87" customWidth="1"/>
    <col min="8" max="8" width="8.25" style="87" customWidth="1"/>
    <col min="9" max="9" width="8.875" style="9" customWidth="1"/>
    <col min="10" max="10" width="8.875" style="11" customWidth="1"/>
    <col min="11" max="11" width="5.875" style="12" customWidth="1"/>
    <col min="12" max="12" width="8.375" style="11" customWidth="1"/>
    <col min="13" max="13" width="9" style="11" customWidth="1"/>
    <col min="14" max="14" width="16.75" style="9" customWidth="1"/>
    <col min="15" max="15" width="10.375" style="9" customWidth="1"/>
    <col min="16" max="16" width="8.625" style="9" customWidth="1"/>
    <col min="17" max="17" width="7.625" style="9" customWidth="1"/>
    <col min="18" max="16384" width="9" style="9"/>
  </cols>
  <sheetData>
    <row r="1" s="86" customFormat="1" ht="23.25" customHeight="1" spans="1:21">
      <c r="A1" s="14"/>
      <c r="B1" s="14"/>
      <c r="C1" s="14"/>
      <c r="D1" s="14"/>
      <c r="E1" s="14"/>
      <c r="F1" s="14"/>
      <c r="G1" s="15"/>
      <c r="H1" s="15"/>
      <c r="I1" s="14"/>
      <c r="J1" s="14"/>
      <c r="K1" s="46"/>
      <c r="L1" s="14"/>
      <c r="M1" s="14"/>
      <c r="N1" s="95"/>
      <c r="O1" s="46"/>
      <c r="P1" s="95"/>
      <c r="Q1" s="95"/>
      <c r="R1" s="103"/>
      <c r="S1" s="14"/>
      <c r="T1" s="14"/>
      <c r="U1" s="104"/>
    </row>
    <row r="2" s="86" customFormat="1" ht="22.5" customHeight="1" spans="1:21">
      <c r="A2" s="88" t="s">
        <v>0</v>
      </c>
      <c r="B2" s="17"/>
      <c r="C2" s="17"/>
      <c r="D2" s="17"/>
      <c r="E2" s="17"/>
      <c r="F2" s="17"/>
      <c r="G2" s="19"/>
      <c r="H2" s="19"/>
      <c r="I2" s="17"/>
      <c r="J2" s="17"/>
      <c r="K2" s="49"/>
      <c r="L2" s="17"/>
      <c r="M2" s="17"/>
      <c r="N2" s="96"/>
      <c r="O2" s="49"/>
      <c r="P2" s="96"/>
      <c r="Q2" s="96"/>
      <c r="R2" s="105"/>
      <c r="S2" s="17"/>
      <c r="T2" s="17"/>
      <c r="U2" s="106"/>
    </row>
    <row r="3" s="86" customFormat="1" ht="24.75" customHeight="1" spans="1:21">
      <c r="A3" s="89" t="s">
        <v>1</v>
      </c>
      <c r="B3" s="21"/>
      <c r="C3" s="21"/>
      <c r="D3" s="21"/>
      <c r="E3" s="21"/>
      <c r="F3" s="21"/>
      <c r="G3" s="23"/>
      <c r="H3" s="23"/>
      <c r="I3" s="21"/>
      <c r="J3" s="21"/>
      <c r="K3" s="52"/>
      <c r="L3" s="21"/>
      <c r="M3" s="21"/>
      <c r="N3" s="97"/>
      <c r="O3" s="52"/>
      <c r="P3" s="97"/>
      <c r="Q3" s="97"/>
      <c r="R3" s="107"/>
      <c r="S3" s="21"/>
      <c r="T3" s="21"/>
      <c r="U3" s="108"/>
    </row>
    <row r="4" s="86" customFormat="1" ht="24.75" customHeight="1" spans="1:21">
      <c r="A4" s="90" t="s">
        <v>2</v>
      </c>
      <c r="B4" s="25"/>
      <c r="C4" s="25"/>
      <c r="D4" s="25"/>
      <c r="E4" s="25"/>
      <c r="F4" s="25"/>
      <c r="G4" s="27"/>
      <c r="H4" s="27"/>
      <c r="I4" s="25"/>
      <c r="J4" s="25"/>
      <c r="K4" s="55"/>
      <c r="L4" s="25"/>
      <c r="M4" s="25"/>
      <c r="N4" s="98"/>
      <c r="O4" s="55"/>
      <c r="P4" s="98"/>
      <c r="Q4" s="98"/>
      <c r="R4" s="109"/>
      <c r="S4" s="25"/>
      <c r="T4" s="25"/>
      <c r="U4" s="25"/>
    </row>
    <row r="5" s="86" customFormat="1" ht="25.5" customHeight="1" spans="1:21">
      <c r="A5" s="90" t="s">
        <v>410</v>
      </c>
      <c r="B5" s="25"/>
      <c r="C5" s="25"/>
      <c r="D5" s="25"/>
      <c r="E5" s="25"/>
      <c r="F5" s="25"/>
      <c r="G5" s="27"/>
      <c r="H5" s="27"/>
      <c r="I5" s="25"/>
      <c r="J5" s="25"/>
      <c r="K5" s="55"/>
      <c r="L5" s="25"/>
      <c r="M5" s="25"/>
      <c r="N5" s="98"/>
      <c r="O5" s="55"/>
      <c r="P5" s="98"/>
      <c r="Q5" s="98"/>
      <c r="R5" s="109"/>
      <c r="S5" s="25"/>
      <c r="T5" s="25"/>
      <c r="U5" s="25"/>
    </row>
    <row r="6" s="3" customFormat="1" ht="24.75" customHeight="1" spans="1:17">
      <c r="A6" s="29" t="s">
        <v>4</v>
      </c>
      <c r="B6" s="29" t="s">
        <v>5</v>
      </c>
      <c r="C6" s="29" t="s">
        <v>6</v>
      </c>
      <c r="D6" s="29" t="s">
        <v>7</v>
      </c>
      <c r="E6" s="29" t="s">
        <v>8</v>
      </c>
      <c r="F6" s="29" t="s">
        <v>9</v>
      </c>
      <c r="G6" s="91" t="s">
        <v>10</v>
      </c>
      <c r="H6" s="91" t="s">
        <v>11</v>
      </c>
      <c r="I6" s="29" t="s">
        <v>12</v>
      </c>
      <c r="J6" s="99" t="s">
        <v>13</v>
      </c>
      <c r="K6" s="59" t="s">
        <v>14</v>
      </c>
      <c r="L6" s="60" t="s">
        <v>15</v>
      </c>
      <c r="M6" s="99" t="s">
        <v>16</v>
      </c>
      <c r="N6" s="29" t="s">
        <v>17</v>
      </c>
      <c r="O6" s="29" t="s">
        <v>18</v>
      </c>
      <c r="P6" s="29" t="s">
        <v>19</v>
      </c>
      <c r="Q6" s="110" t="s">
        <v>20</v>
      </c>
    </row>
    <row r="7" s="4" customFormat="1" ht="18.6" customHeight="1" spans="1:17">
      <c r="A7" s="31">
        <f>ROW()-6</f>
        <v>1</v>
      </c>
      <c r="B7" s="112" t="s">
        <v>411</v>
      </c>
      <c r="C7" s="33" t="s">
        <v>22</v>
      </c>
      <c r="D7" s="34" t="s">
        <v>29</v>
      </c>
      <c r="E7" s="35" t="s">
        <v>24</v>
      </c>
      <c r="F7" s="33" t="s">
        <v>25</v>
      </c>
      <c r="G7" s="36">
        <v>105</v>
      </c>
      <c r="H7" s="36">
        <v>105</v>
      </c>
      <c r="I7" s="61">
        <f>G7*1120</f>
        <v>117600</v>
      </c>
      <c r="J7" s="62">
        <f>G7*68.32</f>
        <v>7173.6</v>
      </c>
      <c r="K7" s="63">
        <v>0.8</v>
      </c>
      <c r="L7" s="62">
        <f>J7*K7</f>
        <v>5738.88</v>
      </c>
      <c r="M7" s="64">
        <f>G7*13.664</f>
        <v>1434.72</v>
      </c>
      <c r="N7" s="34" t="s">
        <v>412</v>
      </c>
      <c r="O7" s="65" t="s">
        <v>27</v>
      </c>
      <c r="P7" s="29"/>
      <c r="Q7" s="76"/>
    </row>
    <row r="8" s="5" customFormat="1" ht="18.6" customHeight="1" spans="1:17">
      <c r="A8" s="37" t="s">
        <v>397</v>
      </c>
      <c r="B8" s="38"/>
      <c r="C8" s="38"/>
      <c r="D8" s="39"/>
      <c r="E8" s="39"/>
      <c r="F8" s="40"/>
      <c r="G8" s="93">
        <f>SUM(G7:G7)</f>
        <v>105</v>
      </c>
      <c r="H8" s="93">
        <f>SUM(H7:H7)</f>
        <v>105</v>
      </c>
      <c r="I8" s="61">
        <f>SUM(I7:I7)</f>
        <v>117600</v>
      </c>
      <c r="J8" s="62">
        <f>SUM(J7:J7)</f>
        <v>7173.6</v>
      </c>
      <c r="K8" s="63"/>
      <c r="L8" s="62">
        <f>SUM(L7:L7)</f>
        <v>5738.88</v>
      </c>
      <c r="M8" s="66">
        <f>SUM(M7:M7)</f>
        <v>1434.72</v>
      </c>
      <c r="N8" s="39"/>
      <c r="O8" s="39"/>
      <c r="P8" s="40"/>
      <c r="Q8" s="40"/>
    </row>
    <row r="9" s="6" customFormat="1" ht="15" customHeight="1" spans="1:17">
      <c r="A9" s="42" t="s">
        <v>398</v>
      </c>
      <c r="B9" s="43"/>
      <c r="C9" s="44"/>
      <c r="D9" s="44"/>
      <c r="E9" s="42" t="s">
        <v>403</v>
      </c>
      <c r="F9" s="42"/>
      <c r="G9" s="94"/>
      <c r="H9" s="87"/>
      <c r="I9" s="9"/>
      <c r="J9" s="11"/>
      <c r="K9" s="12"/>
      <c r="L9" s="101"/>
      <c r="M9" s="102"/>
      <c r="N9" s="67"/>
      <c r="O9" s="42"/>
      <c r="P9" s="42"/>
      <c r="Q9" s="42"/>
    </row>
  </sheetData>
  <autoFilter ref="A6:U9">
    <extLst/>
  </autoFilter>
  <mergeCells count="6">
    <mergeCell ref="A1:U1"/>
    <mergeCell ref="A2:U2"/>
    <mergeCell ref="A3:U3"/>
    <mergeCell ref="A4:U4"/>
    <mergeCell ref="A5:U5"/>
    <mergeCell ref="A8:B8"/>
  </mergeCells>
  <pageMargins left="0.196527777777778" right="0.161111111111111" top="0.409027777777778" bottom="0.60625" header="0.5" footer="0.10625"/>
  <pageSetup paperSize="9" scale="93" orientation="landscape"/>
  <headerFooter>
    <oddFooter>&amp;C第 &amp;P 页，共 &amp;N 页</oddFooter>
  </headerFooter>
  <colBreaks count="1" manualBreakCount="1">
    <brk id="17" max="1048575" man="1"/>
  </colBreaks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9"/>
  <sheetViews>
    <sheetView workbookViewId="0">
      <selection activeCell="N7" sqref="N7"/>
    </sheetView>
  </sheetViews>
  <sheetFormatPr defaultColWidth="9" defaultRowHeight="13.5"/>
  <cols>
    <col min="1" max="1" width="4.56666666666667" style="7" customWidth="1"/>
    <col min="2" max="2" width="8" style="8" customWidth="1"/>
    <col min="3" max="3" width="6.75" style="7" customWidth="1"/>
    <col min="4" max="4" width="15.625" style="7" customWidth="1"/>
    <col min="5" max="5" width="10.5" style="9" customWidth="1"/>
    <col min="6" max="6" width="7" style="9" customWidth="1"/>
    <col min="7" max="7" width="7.5" style="87" customWidth="1"/>
    <col min="8" max="8" width="8.25" style="87" customWidth="1"/>
    <col min="9" max="9" width="8.875" style="9" customWidth="1"/>
    <col min="10" max="10" width="8.875" style="11" customWidth="1"/>
    <col min="11" max="11" width="5.875" style="12" customWidth="1"/>
    <col min="12" max="12" width="8.375" style="11" customWidth="1"/>
    <col min="13" max="13" width="9" style="11" customWidth="1"/>
    <col min="14" max="14" width="16.75" style="9" customWidth="1"/>
    <col min="15" max="15" width="10.375" style="9" customWidth="1"/>
    <col min="16" max="16" width="8.625" style="9" customWidth="1"/>
    <col min="17" max="17" width="7.625" style="9" customWidth="1"/>
    <col min="18" max="16384" width="9" style="9"/>
  </cols>
  <sheetData>
    <row r="1" s="86" customFormat="1" ht="23.25" customHeight="1" spans="1:21">
      <c r="A1" s="14"/>
      <c r="B1" s="14"/>
      <c r="C1" s="14"/>
      <c r="D1" s="14"/>
      <c r="E1" s="14"/>
      <c r="F1" s="14"/>
      <c r="G1" s="15"/>
      <c r="H1" s="15"/>
      <c r="I1" s="14"/>
      <c r="J1" s="14"/>
      <c r="K1" s="46"/>
      <c r="L1" s="14"/>
      <c r="M1" s="14"/>
      <c r="N1" s="95"/>
      <c r="O1" s="46"/>
      <c r="P1" s="95"/>
      <c r="Q1" s="95"/>
      <c r="R1" s="103"/>
      <c r="S1" s="14"/>
      <c r="T1" s="14"/>
      <c r="U1" s="104"/>
    </row>
    <row r="2" s="86" customFormat="1" ht="22.5" customHeight="1" spans="1:21">
      <c r="A2" s="88" t="s">
        <v>0</v>
      </c>
      <c r="B2" s="17"/>
      <c r="C2" s="17"/>
      <c r="D2" s="17"/>
      <c r="E2" s="17"/>
      <c r="F2" s="17"/>
      <c r="G2" s="19"/>
      <c r="H2" s="19"/>
      <c r="I2" s="17"/>
      <c r="J2" s="17"/>
      <c r="K2" s="49"/>
      <c r="L2" s="17"/>
      <c r="M2" s="17"/>
      <c r="N2" s="96"/>
      <c r="O2" s="49"/>
      <c r="P2" s="96"/>
      <c r="Q2" s="96"/>
      <c r="R2" s="105"/>
      <c r="S2" s="17"/>
      <c r="T2" s="17"/>
      <c r="U2" s="106"/>
    </row>
    <row r="3" s="86" customFormat="1" ht="24.75" customHeight="1" spans="1:21">
      <c r="A3" s="89" t="s">
        <v>1</v>
      </c>
      <c r="B3" s="21"/>
      <c r="C3" s="21"/>
      <c r="D3" s="21"/>
      <c r="E3" s="21"/>
      <c r="F3" s="21"/>
      <c r="G3" s="23"/>
      <c r="H3" s="23"/>
      <c r="I3" s="21"/>
      <c r="J3" s="21"/>
      <c r="K3" s="52"/>
      <c r="L3" s="21"/>
      <c r="M3" s="21"/>
      <c r="N3" s="97"/>
      <c r="O3" s="52"/>
      <c r="P3" s="97"/>
      <c r="Q3" s="97"/>
      <c r="R3" s="107"/>
      <c r="S3" s="21"/>
      <c r="T3" s="21"/>
      <c r="U3" s="108"/>
    </row>
    <row r="4" s="86" customFormat="1" ht="24.75" customHeight="1" spans="1:21">
      <c r="A4" s="90" t="s">
        <v>2</v>
      </c>
      <c r="B4" s="25"/>
      <c r="C4" s="25"/>
      <c r="D4" s="25"/>
      <c r="E4" s="25"/>
      <c r="F4" s="25"/>
      <c r="G4" s="27"/>
      <c r="H4" s="27"/>
      <c r="I4" s="25"/>
      <c r="J4" s="25"/>
      <c r="K4" s="55"/>
      <c r="L4" s="25"/>
      <c r="M4" s="25"/>
      <c r="N4" s="98"/>
      <c r="O4" s="55"/>
      <c r="P4" s="98"/>
      <c r="Q4" s="98"/>
      <c r="R4" s="109"/>
      <c r="S4" s="25"/>
      <c r="T4" s="25"/>
      <c r="U4" s="25"/>
    </row>
    <row r="5" s="86" customFormat="1" ht="25.5" customHeight="1" spans="1:21">
      <c r="A5" s="90" t="s">
        <v>413</v>
      </c>
      <c r="B5" s="25"/>
      <c r="C5" s="25"/>
      <c r="D5" s="25"/>
      <c r="E5" s="25"/>
      <c r="F5" s="25"/>
      <c r="G5" s="27"/>
      <c r="H5" s="27"/>
      <c r="I5" s="25"/>
      <c r="J5" s="25"/>
      <c r="K5" s="55"/>
      <c r="L5" s="25"/>
      <c r="M5" s="25"/>
      <c r="N5" s="98"/>
      <c r="O5" s="55"/>
      <c r="P5" s="98"/>
      <c r="Q5" s="98"/>
      <c r="R5" s="109"/>
      <c r="S5" s="25"/>
      <c r="T5" s="25"/>
      <c r="U5" s="25"/>
    </row>
    <row r="6" s="3" customFormat="1" ht="24.75" customHeight="1" spans="1:17">
      <c r="A6" s="29" t="s">
        <v>4</v>
      </c>
      <c r="B6" s="29" t="s">
        <v>5</v>
      </c>
      <c r="C6" s="29" t="s">
        <v>6</v>
      </c>
      <c r="D6" s="29" t="s">
        <v>7</v>
      </c>
      <c r="E6" s="29" t="s">
        <v>8</v>
      </c>
      <c r="F6" s="29" t="s">
        <v>9</v>
      </c>
      <c r="G6" s="91" t="s">
        <v>10</v>
      </c>
      <c r="H6" s="91" t="s">
        <v>11</v>
      </c>
      <c r="I6" s="29" t="s">
        <v>12</v>
      </c>
      <c r="J6" s="99" t="s">
        <v>13</v>
      </c>
      <c r="K6" s="59" t="s">
        <v>14</v>
      </c>
      <c r="L6" s="60" t="s">
        <v>15</v>
      </c>
      <c r="M6" s="99" t="s">
        <v>16</v>
      </c>
      <c r="N6" s="29" t="s">
        <v>17</v>
      </c>
      <c r="O6" s="29" t="s">
        <v>18</v>
      </c>
      <c r="P6" s="29" t="s">
        <v>19</v>
      </c>
      <c r="Q6" s="110" t="s">
        <v>20</v>
      </c>
    </row>
    <row r="7" s="4" customFormat="1" ht="18.6" customHeight="1" spans="1:17">
      <c r="A7" s="31">
        <f>ROW()-6</f>
        <v>1</v>
      </c>
      <c r="B7" s="112" t="s">
        <v>414</v>
      </c>
      <c r="C7" s="33" t="s">
        <v>22</v>
      </c>
      <c r="D7" s="34" t="s">
        <v>81</v>
      </c>
      <c r="E7" s="35" t="s">
        <v>24</v>
      </c>
      <c r="F7" s="33" t="s">
        <v>25</v>
      </c>
      <c r="G7" s="36">
        <v>253</v>
      </c>
      <c r="H7" s="36">
        <v>253</v>
      </c>
      <c r="I7" s="61">
        <f>G7*1120</f>
        <v>283360</v>
      </c>
      <c r="J7" s="62">
        <f>G7*68.32</f>
        <v>17284.96</v>
      </c>
      <c r="K7" s="63">
        <v>0.8</v>
      </c>
      <c r="L7" s="62">
        <f>J7*K7</f>
        <v>13827.968</v>
      </c>
      <c r="M7" s="64">
        <f>G7*13.664</f>
        <v>3456.992</v>
      </c>
      <c r="N7" s="34" t="s">
        <v>415</v>
      </c>
      <c r="O7" s="65" t="s">
        <v>27</v>
      </c>
      <c r="P7" s="29"/>
      <c r="Q7" s="76"/>
    </row>
    <row r="8" s="5" customFormat="1" ht="18.6" customHeight="1" spans="1:17">
      <c r="A8" s="37" t="s">
        <v>397</v>
      </c>
      <c r="B8" s="38"/>
      <c r="C8" s="38"/>
      <c r="D8" s="39"/>
      <c r="E8" s="39"/>
      <c r="F8" s="40"/>
      <c r="G8" s="93">
        <f>SUM(G7:G7)</f>
        <v>253</v>
      </c>
      <c r="H8" s="93">
        <f>SUM(H7:H7)</f>
        <v>253</v>
      </c>
      <c r="I8" s="61">
        <f>SUM(I7:I7)</f>
        <v>283360</v>
      </c>
      <c r="J8" s="62">
        <f>SUM(J7:J7)</f>
        <v>17284.96</v>
      </c>
      <c r="K8" s="63"/>
      <c r="L8" s="62">
        <f>SUM(L7:L7)</f>
        <v>13827.968</v>
      </c>
      <c r="M8" s="66">
        <f>SUM(M7:M7)</f>
        <v>3456.992</v>
      </c>
      <c r="N8" s="39"/>
      <c r="O8" s="39"/>
      <c r="P8" s="40"/>
      <c r="Q8" s="40"/>
    </row>
    <row r="9" s="6" customFormat="1" ht="15" customHeight="1" spans="1:17">
      <c r="A9" s="42" t="s">
        <v>398</v>
      </c>
      <c r="B9" s="43"/>
      <c r="C9" s="44"/>
      <c r="D9" s="44"/>
      <c r="E9" s="42" t="s">
        <v>403</v>
      </c>
      <c r="F9" s="42"/>
      <c r="G9" s="94"/>
      <c r="H9" s="87"/>
      <c r="I9" s="9"/>
      <c r="J9" s="11"/>
      <c r="K9" s="12"/>
      <c r="L9" s="101"/>
      <c r="M9" s="102"/>
      <c r="N9" s="67"/>
      <c r="O9" s="42"/>
      <c r="P9" s="42"/>
      <c r="Q9" s="42"/>
    </row>
  </sheetData>
  <autoFilter ref="A6:U9">
    <extLst/>
  </autoFilter>
  <mergeCells count="6">
    <mergeCell ref="A1:U1"/>
    <mergeCell ref="A2:U2"/>
    <mergeCell ref="A3:U3"/>
    <mergeCell ref="A4:U4"/>
    <mergeCell ref="A5:U5"/>
    <mergeCell ref="A8:B8"/>
  </mergeCells>
  <pageMargins left="0.196527777777778" right="0.161111111111111" top="0.409027777777778" bottom="0.60625" header="0.5" footer="0.10625"/>
  <pageSetup paperSize="9" scale="93" orientation="landscape"/>
  <headerFooter>
    <oddFooter>&amp;C第 &amp;P 页，共 &amp;N 页</oddFooter>
  </headerFooter>
  <colBreaks count="1" manualBreakCount="1">
    <brk id="17" max="1048575" man="1"/>
  </colBreaks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9"/>
  <sheetViews>
    <sheetView workbookViewId="0">
      <selection activeCell="N7" sqref="N7"/>
    </sheetView>
  </sheetViews>
  <sheetFormatPr defaultColWidth="9" defaultRowHeight="13.5"/>
  <cols>
    <col min="1" max="1" width="4.56666666666667" style="7" customWidth="1"/>
    <col min="2" max="2" width="8" style="8" customWidth="1"/>
    <col min="3" max="3" width="6.75" style="7" customWidth="1"/>
    <col min="4" max="4" width="15.625" style="7" customWidth="1"/>
    <col min="5" max="5" width="10.5" style="9" customWidth="1"/>
    <col min="6" max="6" width="7" style="9" customWidth="1"/>
    <col min="7" max="7" width="7.5" style="87" customWidth="1"/>
    <col min="8" max="8" width="8.25" style="87" customWidth="1"/>
    <col min="9" max="9" width="8.875" style="9" customWidth="1"/>
    <col min="10" max="10" width="8.875" style="11" customWidth="1"/>
    <col min="11" max="11" width="5.875" style="12" customWidth="1"/>
    <col min="12" max="12" width="8.375" style="11" customWidth="1"/>
    <col min="13" max="13" width="9" style="11" customWidth="1"/>
    <col min="14" max="14" width="16.75" style="9" customWidth="1"/>
    <col min="15" max="15" width="10.375" style="9" customWidth="1"/>
    <col min="16" max="16" width="8.625" style="9" customWidth="1"/>
    <col min="17" max="17" width="7.625" style="9" customWidth="1"/>
    <col min="18" max="16384" width="9" style="9"/>
  </cols>
  <sheetData>
    <row r="1" s="86" customFormat="1" ht="23.25" customHeight="1" spans="1:21">
      <c r="A1" s="14"/>
      <c r="B1" s="14"/>
      <c r="C1" s="14"/>
      <c r="D1" s="14"/>
      <c r="E1" s="14"/>
      <c r="F1" s="14"/>
      <c r="G1" s="15"/>
      <c r="H1" s="15"/>
      <c r="I1" s="14"/>
      <c r="J1" s="14"/>
      <c r="K1" s="46"/>
      <c r="L1" s="14"/>
      <c r="M1" s="14"/>
      <c r="N1" s="95"/>
      <c r="O1" s="46"/>
      <c r="P1" s="95"/>
      <c r="Q1" s="95"/>
      <c r="R1" s="103"/>
      <c r="S1" s="14"/>
      <c r="T1" s="14"/>
      <c r="U1" s="104"/>
    </row>
    <row r="2" s="86" customFormat="1" ht="22.5" customHeight="1" spans="1:21">
      <c r="A2" s="88" t="s">
        <v>0</v>
      </c>
      <c r="B2" s="17"/>
      <c r="C2" s="17"/>
      <c r="D2" s="17"/>
      <c r="E2" s="17"/>
      <c r="F2" s="17"/>
      <c r="G2" s="19"/>
      <c r="H2" s="19"/>
      <c r="I2" s="17"/>
      <c r="J2" s="17"/>
      <c r="K2" s="49"/>
      <c r="L2" s="17"/>
      <c r="M2" s="17"/>
      <c r="N2" s="96"/>
      <c r="O2" s="49"/>
      <c r="P2" s="96"/>
      <c r="Q2" s="96"/>
      <c r="R2" s="105"/>
      <c r="S2" s="17"/>
      <c r="T2" s="17"/>
      <c r="U2" s="106"/>
    </row>
    <row r="3" s="86" customFormat="1" ht="24.75" customHeight="1" spans="1:21">
      <c r="A3" s="89" t="s">
        <v>1</v>
      </c>
      <c r="B3" s="21"/>
      <c r="C3" s="21"/>
      <c r="D3" s="21"/>
      <c r="E3" s="21"/>
      <c r="F3" s="21"/>
      <c r="G3" s="23"/>
      <c r="H3" s="23"/>
      <c r="I3" s="21"/>
      <c r="J3" s="21"/>
      <c r="K3" s="52"/>
      <c r="L3" s="21"/>
      <c r="M3" s="21"/>
      <c r="N3" s="97"/>
      <c r="O3" s="52"/>
      <c r="P3" s="97"/>
      <c r="Q3" s="97"/>
      <c r="R3" s="107"/>
      <c r="S3" s="21"/>
      <c r="T3" s="21"/>
      <c r="U3" s="108"/>
    </row>
    <row r="4" s="86" customFormat="1" ht="24.75" customHeight="1" spans="1:21">
      <c r="A4" s="90" t="s">
        <v>2</v>
      </c>
      <c r="B4" s="25"/>
      <c r="C4" s="25"/>
      <c r="D4" s="25"/>
      <c r="E4" s="25"/>
      <c r="F4" s="25"/>
      <c r="G4" s="27"/>
      <c r="H4" s="27"/>
      <c r="I4" s="25"/>
      <c r="J4" s="25"/>
      <c r="K4" s="55"/>
      <c r="L4" s="25"/>
      <c r="M4" s="25"/>
      <c r="N4" s="98"/>
      <c r="O4" s="55"/>
      <c r="P4" s="98"/>
      <c r="Q4" s="98"/>
      <c r="R4" s="109"/>
      <c r="S4" s="25"/>
      <c r="T4" s="25"/>
      <c r="U4" s="25"/>
    </row>
    <row r="5" s="86" customFormat="1" ht="25.5" customHeight="1" spans="1:21">
      <c r="A5" s="90" t="s">
        <v>416</v>
      </c>
      <c r="B5" s="25"/>
      <c r="C5" s="25"/>
      <c r="D5" s="25"/>
      <c r="E5" s="25"/>
      <c r="F5" s="25"/>
      <c r="G5" s="27"/>
      <c r="H5" s="27"/>
      <c r="I5" s="25"/>
      <c r="J5" s="25"/>
      <c r="K5" s="55"/>
      <c r="L5" s="25"/>
      <c r="M5" s="25"/>
      <c r="N5" s="98"/>
      <c r="O5" s="55"/>
      <c r="P5" s="98"/>
      <c r="Q5" s="98"/>
      <c r="R5" s="109"/>
      <c r="S5" s="25"/>
      <c r="T5" s="25"/>
      <c r="U5" s="25"/>
    </row>
    <row r="6" s="3" customFormat="1" ht="24.75" customHeight="1" spans="1:17">
      <c r="A6" s="29" t="s">
        <v>4</v>
      </c>
      <c r="B6" s="29" t="s">
        <v>5</v>
      </c>
      <c r="C6" s="29" t="s">
        <v>6</v>
      </c>
      <c r="D6" s="29" t="s">
        <v>7</v>
      </c>
      <c r="E6" s="29" t="s">
        <v>8</v>
      </c>
      <c r="F6" s="29" t="s">
        <v>9</v>
      </c>
      <c r="G6" s="91" t="s">
        <v>10</v>
      </c>
      <c r="H6" s="91" t="s">
        <v>11</v>
      </c>
      <c r="I6" s="29" t="s">
        <v>12</v>
      </c>
      <c r="J6" s="99" t="s">
        <v>13</v>
      </c>
      <c r="K6" s="59" t="s">
        <v>14</v>
      </c>
      <c r="L6" s="60" t="s">
        <v>15</v>
      </c>
      <c r="M6" s="99" t="s">
        <v>16</v>
      </c>
      <c r="N6" s="29" t="s">
        <v>17</v>
      </c>
      <c r="O6" s="29" t="s">
        <v>18</v>
      </c>
      <c r="P6" s="29" t="s">
        <v>19</v>
      </c>
      <c r="Q6" s="110" t="s">
        <v>20</v>
      </c>
    </row>
    <row r="7" s="4" customFormat="1" ht="18.6" customHeight="1" spans="1:17">
      <c r="A7" s="31">
        <f>ROW()-6</f>
        <v>1</v>
      </c>
      <c r="B7" s="112" t="s">
        <v>417</v>
      </c>
      <c r="C7" s="33" t="s">
        <v>22</v>
      </c>
      <c r="D7" s="34" t="s">
        <v>59</v>
      </c>
      <c r="E7" s="35" t="s">
        <v>24</v>
      </c>
      <c r="F7" s="33" t="s">
        <v>25</v>
      </c>
      <c r="G7" s="36">
        <v>119</v>
      </c>
      <c r="H7" s="36">
        <v>119</v>
      </c>
      <c r="I7" s="61">
        <f>G7*1120</f>
        <v>133280</v>
      </c>
      <c r="J7" s="62">
        <f>G7*68.32</f>
        <v>8130.08</v>
      </c>
      <c r="K7" s="63">
        <v>0.8</v>
      </c>
      <c r="L7" s="62">
        <f>J7*K7</f>
        <v>6504.064</v>
      </c>
      <c r="M7" s="64">
        <f>G7*13.664</f>
        <v>1626.016</v>
      </c>
      <c r="N7" s="34" t="s">
        <v>418</v>
      </c>
      <c r="O7" s="65" t="s">
        <v>27</v>
      </c>
      <c r="P7" s="29"/>
      <c r="Q7" s="76"/>
    </row>
    <row r="8" s="5" customFormat="1" ht="18.6" customHeight="1" spans="1:17">
      <c r="A8" s="37" t="s">
        <v>397</v>
      </c>
      <c r="B8" s="38"/>
      <c r="C8" s="38"/>
      <c r="D8" s="39"/>
      <c r="E8" s="39"/>
      <c r="F8" s="40"/>
      <c r="G8" s="93">
        <f>SUM(G7:G7)</f>
        <v>119</v>
      </c>
      <c r="H8" s="93">
        <f>SUM(H7:H7)</f>
        <v>119</v>
      </c>
      <c r="I8" s="61">
        <f>SUM(I7:I7)</f>
        <v>133280</v>
      </c>
      <c r="J8" s="62">
        <f>SUM(J7:J7)</f>
        <v>8130.08</v>
      </c>
      <c r="K8" s="63"/>
      <c r="L8" s="62">
        <f>SUM(L7:L7)</f>
        <v>6504.064</v>
      </c>
      <c r="M8" s="66">
        <f>SUM(M7:M7)</f>
        <v>1626.016</v>
      </c>
      <c r="N8" s="39"/>
      <c r="O8" s="39"/>
      <c r="P8" s="40"/>
      <c r="Q8" s="40"/>
    </row>
    <row r="9" s="6" customFormat="1" ht="15" customHeight="1" spans="1:17">
      <c r="A9" s="42" t="s">
        <v>398</v>
      </c>
      <c r="B9" s="43"/>
      <c r="C9" s="44"/>
      <c r="D9" s="44"/>
      <c r="E9" s="42" t="s">
        <v>403</v>
      </c>
      <c r="F9" s="42"/>
      <c r="G9" s="94"/>
      <c r="H9" s="87"/>
      <c r="I9" s="9"/>
      <c r="J9" s="11"/>
      <c r="K9" s="12"/>
      <c r="L9" s="101"/>
      <c r="M9" s="102"/>
      <c r="N9" s="67"/>
      <c r="O9" s="42"/>
      <c r="P9" s="42"/>
      <c r="Q9" s="42"/>
    </row>
  </sheetData>
  <autoFilter ref="A6:U9">
    <extLst/>
  </autoFilter>
  <mergeCells count="6">
    <mergeCell ref="A1:U1"/>
    <mergeCell ref="A2:U2"/>
    <mergeCell ref="A3:U3"/>
    <mergeCell ref="A4:U4"/>
    <mergeCell ref="A5:U5"/>
    <mergeCell ref="A8:B8"/>
  </mergeCells>
  <pageMargins left="0.196527777777778" right="0.161111111111111" top="0.409027777777778" bottom="0.60625" header="0.5" footer="0.10625"/>
  <pageSetup paperSize="9" scale="93" orientation="landscape"/>
  <headerFooter>
    <oddFooter>&amp;C第 &amp;P 页，共 &amp;N 页</oddFooter>
  </headerFooter>
  <colBreaks count="1" manualBreakCount="1">
    <brk id="17" max="1048575" man="1"/>
  </colBreaks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9"/>
  <sheetViews>
    <sheetView workbookViewId="0">
      <selection activeCell="N11" sqref="N11"/>
    </sheetView>
  </sheetViews>
  <sheetFormatPr defaultColWidth="9" defaultRowHeight="13.5"/>
  <cols>
    <col min="1" max="1" width="4.56666666666667" style="7" customWidth="1"/>
    <col min="2" max="2" width="8" style="8" customWidth="1"/>
    <col min="3" max="3" width="6.75" style="7" customWidth="1"/>
    <col min="4" max="4" width="15.625" style="7" customWidth="1"/>
    <col min="5" max="5" width="10.5" style="9" customWidth="1"/>
    <col min="6" max="6" width="7" style="9" customWidth="1"/>
    <col min="7" max="7" width="7.5" style="87" customWidth="1"/>
    <col min="8" max="8" width="8.25" style="87" customWidth="1"/>
    <col min="9" max="9" width="8.875" style="9" customWidth="1"/>
    <col min="10" max="10" width="8.875" style="11" customWidth="1"/>
    <col min="11" max="11" width="5.875" style="12" customWidth="1"/>
    <col min="12" max="12" width="8.375" style="11" customWidth="1"/>
    <col min="13" max="13" width="9" style="11" customWidth="1"/>
    <col min="14" max="14" width="16.75" style="9" customWidth="1"/>
    <col min="15" max="15" width="10.375" style="9" customWidth="1"/>
    <col min="16" max="16" width="8.625" style="9" customWidth="1"/>
    <col min="17" max="17" width="7.625" style="9" customWidth="1"/>
    <col min="18" max="16384" width="9" style="9"/>
  </cols>
  <sheetData>
    <row r="1" s="86" customFormat="1" ht="23.25" customHeight="1" spans="1:21">
      <c r="A1" s="14"/>
      <c r="B1" s="14"/>
      <c r="C1" s="14"/>
      <c r="D1" s="14"/>
      <c r="E1" s="14"/>
      <c r="F1" s="14"/>
      <c r="G1" s="15"/>
      <c r="H1" s="15"/>
      <c r="I1" s="14"/>
      <c r="J1" s="14"/>
      <c r="K1" s="46"/>
      <c r="L1" s="14"/>
      <c r="M1" s="14"/>
      <c r="N1" s="95"/>
      <c r="O1" s="46"/>
      <c r="P1" s="95"/>
      <c r="Q1" s="95"/>
      <c r="R1" s="103"/>
      <c r="S1" s="14"/>
      <c r="T1" s="14"/>
      <c r="U1" s="104"/>
    </row>
    <row r="2" s="86" customFormat="1" ht="22.5" customHeight="1" spans="1:21">
      <c r="A2" s="88" t="s">
        <v>0</v>
      </c>
      <c r="B2" s="17"/>
      <c r="C2" s="17"/>
      <c r="D2" s="17"/>
      <c r="E2" s="17"/>
      <c r="F2" s="17"/>
      <c r="G2" s="19"/>
      <c r="H2" s="19"/>
      <c r="I2" s="17"/>
      <c r="J2" s="17"/>
      <c r="K2" s="49"/>
      <c r="L2" s="17"/>
      <c r="M2" s="17"/>
      <c r="N2" s="96"/>
      <c r="O2" s="49"/>
      <c r="P2" s="96"/>
      <c r="Q2" s="96"/>
      <c r="R2" s="105"/>
      <c r="S2" s="17"/>
      <c r="T2" s="17"/>
      <c r="U2" s="106"/>
    </row>
    <row r="3" s="86" customFormat="1" ht="24.75" customHeight="1" spans="1:21">
      <c r="A3" s="89" t="s">
        <v>1</v>
      </c>
      <c r="B3" s="21"/>
      <c r="C3" s="21"/>
      <c r="D3" s="21"/>
      <c r="E3" s="21"/>
      <c r="F3" s="21"/>
      <c r="G3" s="23"/>
      <c r="H3" s="23"/>
      <c r="I3" s="21"/>
      <c r="J3" s="21"/>
      <c r="K3" s="52"/>
      <c r="L3" s="21"/>
      <c r="M3" s="21"/>
      <c r="N3" s="97"/>
      <c r="O3" s="52"/>
      <c r="P3" s="97"/>
      <c r="Q3" s="97"/>
      <c r="R3" s="107"/>
      <c r="S3" s="21"/>
      <c r="T3" s="21"/>
      <c r="U3" s="108"/>
    </row>
    <row r="4" s="86" customFormat="1" ht="24.75" customHeight="1" spans="1:21">
      <c r="A4" s="90" t="s">
        <v>2</v>
      </c>
      <c r="B4" s="25"/>
      <c r="C4" s="25"/>
      <c r="D4" s="25"/>
      <c r="E4" s="25"/>
      <c r="F4" s="25"/>
      <c r="G4" s="27"/>
      <c r="H4" s="27"/>
      <c r="I4" s="25"/>
      <c r="J4" s="25"/>
      <c r="K4" s="55"/>
      <c r="L4" s="25"/>
      <c r="M4" s="25"/>
      <c r="N4" s="98"/>
      <c r="O4" s="55"/>
      <c r="P4" s="98"/>
      <c r="Q4" s="98"/>
      <c r="R4" s="109"/>
      <c r="S4" s="25"/>
      <c r="T4" s="25"/>
      <c r="U4" s="25"/>
    </row>
    <row r="5" s="86" customFormat="1" ht="25.5" customHeight="1" spans="1:21">
      <c r="A5" s="90" t="s">
        <v>419</v>
      </c>
      <c r="B5" s="25"/>
      <c r="C5" s="25"/>
      <c r="D5" s="25"/>
      <c r="E5" s="25"/>
      <c r="F5" s="25"/>
      <c r="G5" s="27"/>
      <c r="H5" s="27"/>
      <c r="I5" s="25"/>
      <c r="J5" s="25"/>
      <c r="K5" s="55"/>
      <c r="L5" s="25"/>
      <c r="M5" s="25"/>
      <c r="N5" s="98"/>
      <c r="O5" s="55"/>
      <c r="P5" s="98"/>
      <c r="Q5" s="98"/>
      <c r="R5" s="109"/>
      <c r="S5" s="25"/>
      <c r="T5" s="25"/>
      <c r="U5" s="25"/>
    </row>
    <row r="6" s="3" customFormat="1" ht="24.75" customHeight="1" spans="1:17">
      <c r="A6" s="29" t="s">
        <v>4</v>
      </c>
      <c r="B6" s="29" t="s">
        <v>5</v>
      </c>
      <c r="C6" s="29" t="s">
        <v>6</v>
      </c>
      <c r="D6" s="29" t="s">
        <v>7</v>
      </c>
      <c r="E6" s="29" t="s">
        <v>8</v>
      </c>
      <c r="F6" s="29" t="s">
        <v>9</v>
      </c>
      <c r="G6" s="91" t="s">
        <v>10</v>
      </c>
      <c r="H6" s="91" t="s">
        <v>11</v>
      </c>
      <c r="I6" s="29" t="s">
        <v>12</v>
      </c>
      <c r="J6" s="99" t="s">
        <v>13</v>
      </c>
      <c r="K6" s="59" t="s">
        <v>14</v>
      </c>
      <c r="L6" s="60" t="s">
        <v>15</v>
      </c>
      <c r="M6" s="99" t="s">
        <v>16</v>
      </c>
      <c r="N6" s="29" t="s">
        <v>17</v>
      </c>
      <c r="O6" s="29" t="s">
        <v>18</v>
      </c>
      <c r="P6" s="29" t="s">
        <v>19</v>
      </c>
      <c r="Q6" s="110" t="s">
        <v>20</v>
      </c>
    </row>
    <row r="7" s="4" customFormat="1" ht="18.6" customHeight="1" spans="1:17">
      <c r="A7" s="31">
        <f>ROW()-6</f>
        <v>1</v>
      </c>
      <c r="B7" s="114" t="s">
        <v>420</v>
      </c>
      <c r="C7" s="33" t="s">
        <v>22</v>
      </c>
      <c r="D7" s="124" t="s">
        <v>393</v>
      </c>
      <c r="E7" s="35" t="s">
        <v>24</v>
      </c>
      <c r="F7" s="33" t="s">
        <v>25</v>
      </c>
      <c r="G7" s="36">
        <v>950</v>
      </c>
      <c r="H7" s="36">
        <v>950</v>
      </c>
      <c r="I7" s="61">
        <f>G7*1120</f>
        <v>1064000</v>
      </c>
      <c r="J7" s="62">
        <f>G7*68.32</f>
        <v>64904</v>
      </c>
      <c r="K7" s="63">
        <v>0.8</v>
      </c>
      <c r="L7" s="62">
        <f>J7*K7</f>
        <v>51923.2</v>
      </c>
      <c r="M7" s="64">
        <f>G7*13.664</f>
        <v>12980.8</v>
      </c>
      <c r="N7" s="125" t="s">
        <v>421</v>
      </c>
      <c r="O7" s="65" t="s">
        <v>27</v>
      </c>
      <c r="P7" s="29"/>
      <c r="Q7" s="76"/>
    </row>
    <row r="8" s="5" customFormat="1" ht="18.6" customHeight="1" spans="1:17">
      <c r="A8" s="37" t="s">
        <v>397</v>
      </c>
      <c r="B8" s="38"/>
      <c r="C8" s="38"/>
      <c r="D8" s="39"/>
      <c r="E8" s="39"/>
      <c r="F8" s="40"/>
      <c r="G8" s="93">
        <f>SUM(G7:G7)</f>
        <v>950</v>
      </c>
      <c r="H8" s="93">
        <f>SUM(H7:H7)</f>
        <v>950</v>
      </c>
      <c r="I8" s="61">
        <f>SUM(I7:I7)</f>
        <v>1064000</v>
      </c>
      <c r="J8" s="62">
        <f>SUM(J7:J7)</f>
        <v>64904</v>
      </c>
      <c r="K8" s="63"/>
      <c r="L8" s="62">
        <f>SUM(L7:L7)</f>
        <v>51923.2</v>
      </c>
      <c r="M8" s="66">
        <f>SUM(M7:M7)</f>
        <v>12980.8</v>
      </c>
      <c r="N8" s="39"/>
      <c r="O8" s="39"/>
      <c r="P8" s="40"/>
      <c r="Q8" s="40"/>
    </row>
    <row r="9" s="6" customFormat="1" ht="15" customHeight="1" spans="1:17">
      <c r="A9" s="42" t="s">
        <v>398</v>
      </c>
      <c r="B9" s="43"/>
      <c r="C9" s="44"/>
      <c r="D9" s="44"/>
      <c r="E9" s="42" t="s">
        <v>403</v>
      </c>
      <c r="F9" s="42"/>
      <c r="G9" s="94"/>
      <c r="H9" s="87"/>
      <c r="I9" s="9"/>
      <c r="J9" s="11"/>
      <c r="K9" s="12"/>
      <c r="L9" s="101"/>
      <c r="M9" s="102"/>
      <c r="N9" s="67"/>
      <c r="O9" s="42"/>
      <c r="P9" s="42"/>
      <c r="Q9" s="42"/>
    </row>
  </sheetData>
  <autoFilter ref="A6:U9">
    <extLst/>
  </autoFilter>
  <mergeCells count="6">
    <mergeCell ref="A1:U1"/>
    <mergeCell ref="A2:U2"/>
    <mergeCell ref="A3:U3"/>
    <mergeCell ref="A4:U4"/>
    <mergeCell ref="A5:U5"/>
    <mergeCell ref="A8:B8"/>
  </mergeCells>
  <pageMargins left="0.196527777777778" right="0.161111111111111" top="0.409027777777778" bottom="0.60625" header="0.5" footer="0.10625"/>
  <pageSetup paperSize="9" scale="93" orientation="landscape"/>
  <headerFooter>
    <oddFooter>&amp;C第 &amp;P 页，共 &amp;N 页</oddFooter>
  </headerFooter>
  <colBreaks count="1" manualBreakCount="1">
    <brk id="17" max="1048575" man="1"/>
  </colBreaks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9"/>
  <sheetViews>
    <sheetView workbookViewId="0">
      <selection activeCell="M14" sqref="M14"/>
    </sheetView>
  </sheetViews>
  <sheetFormatPr defaultColWidth="9" defaultRowHeight="13.5"/>
  <cols>
    <col min="1" max="1" width="4.56666666666667" style="7" customWidth="1"/>
    <col min="2" max="2" width="8" style="8" customWidth="1"/>
    <col min="3" max="3" width="6.75" style="7" customWidth="1"/>
    <col min="4" max="4" width="15.625" style="7" customWidth="1"/>
    <col min="5" max="5" width="10.5" style="9" customWidth="1"/>
    <col min="6" max="6" width="7" style="9" customWidth="1"/>
    <col min="7" max="7" width="7.5" style="87" customWidth="1"/>
    <col min="8" max="8" width="8.25" style="87" customWidth="1"/>
    <col min="9" max="9" width="8.875" style="9" customWidth="1"/>
    <col min="10" max="10" width="8.875" style="11" customWidth="1"/>
    <col min="11" max="11" width="5.875" style="12" customWidth="1"/>
    <col min="12" max="12" width="8.375" style="11" customWidth="1"/>
    <col min="13" max="13" width="9" style="11" customWidth="1"/>
    <col min="14" max="14" width="16.75" style="9" customWidth="1"/>
    <col min="15" max="15" width="10.375" style="9" customWidth="1"/>
    <col min="16" max="16" width="8.625" style="9" customWidth="1"/>
    <col min="17" max="17" width="7.625" style="9" customWidth="1"/>
    <col min="18" max="16384" width="9" style="9"/>
  </cols>
  <sheetData>
    <row r="1" s="86" customFormat="1" ht="23.25" customHeight="1" spans="1:21">
      <c r="A1" s="14"/>
      <c r="B1" s="14"/>
      <c r="C1" s="14"/>
      <c r="D1" s="14"/>
      <c r="E1" s="14"/>
      <c r="F1" s="14"/>
      <c r="G1" s="15"/>
      <c r="H1" s="15"/>
      <c r="I1" s="14"/>
      <c r="J1" s="14"/>
      <c r="K1" s="46"/>
      <c r="L1" s="14"/>
      <c r="M1" s="14"/>
      <c r="N1" s="95"/>
      <c r="O1" s="46"/>
      <c r="P1" s="95"/>
      <c r="Q1" s="95"/>
      <c r="R1" s="103"/>
      <c r="S1" s="14"/>
      <c r="T1" s="14"/>
      <c r="U1" s="104"/>
    </row>
    <row r="2" s="86" customFormat="1" ht="22.5" customHeight="1" spans="1:21">
      <c r="A2" s="88" t="s">
        <v>0</v>
      </c>
      <c r="B2" s="17"/>
      <c r="C2" s="17"/>
      <c r="D2" s="17"/>
      <c r="E2" s="17"/>
      <c r="F2" s="17"/>
      <c r="G2" s="19"/>
      <c r="H2" s="19"/>
      <c r="I2" s="17"/>
      <c r="J2" s="17"/>
      <c r="K2" s="49"/>
      <c r="L2" s="17"/>
      <c r="M2" s="17"/>
      <c r="N2" s="96"/>
      <c r="O2" s="49"/>
      <c r="P2" s="96"/>
      <c r="Q2" s="96"/>
      <c r="R2" s="105"/>
      <c r="S2" s="17"/>
      <c r="T2" s="17"/>
      <c r="U2" s="106"/>
    </row>
    <row r="3" s="86" customFormat="1" ht="24.75" customHeight="1" spans="1:21">
      <c r="A3" s="89" t="s">
        <v>1</v>
      </c>
      <c r="B3" s="21"/>
      <c r="C3" s="21"/>
      <c r="D3" s="21"/>
      <c r="E3" s="21"/>
      <c r="F3" s="21"/>
      <c r="G3" s="23"/>
      <c r="H3" s="23"/>
      <c r="I3" s="21"/>
      <c r="J3" s="21"/>
      <c r="K3" s="52"/>
      <c r="L3" s="21"/>
      <c r="M3" s="21"/>
      <c r="N3" s="97"/>
      <c r="O3" s="52"/>
      <c r="P3" s="97"/>
      <c r="Q3" s="97"/>
      <c r="R3" s="107"/>
      <c r="S3" s="21"/>
      <c r="T3" s="21"/>
      <c r="U3" s="108"/>
    </row>
    <row r="4" s="86" customFormat="1" ht="24.75" customHeight="1" spans="1:21">
      <c r="A4" s="90" t="s">
        <v>2</v>
      </c>
      <c r="B4" s="25"/>
      <c r="C4" s="25"/>
      <c r="D4" s="25"/>
      <c r="E4" s="25"/>
      <c r="F4" s="25"/>
      <c r="G4" s="27"/>
      <c r="H4" s="27"/>
      <c r="I4" s="25"/>
      <c r="J4" s="25"/>
      <c r="K4" s="55"/>
      <c r="L4" s="25"/>
      <c r="M4" s="25"/>
      <c r="N4" s="98"/>
      <c r="O4" s="55"/>
      <c r="P4" s="98"/>
      <c r="Q4" s="98"/>
      <c r="R4" s="109"/>
      <c r="S4" s="25"/>
      <c r="T4" s="25"/>
      <c r="U4" s="25"/>
    </row>
    <row r="5" s="86" customFormat="1" ht="25.5" customHeight="1" spans="1:21">
      <c r="A5" s="90" t="s">
        <v>422</v>
      </c>
      <c r="B5" s="25"/>
      <c r="C5" s="25"/>
      <c r="D5" s="25"/>
      <c r="E5" s="25"/>
      <c r="F5" s="25"/>
      <c r="G5" s="27"/>
      <c r="H5" s="27"/>
      <c r="I5" s="25"/>
      <c r="J5" s="25"/>
      <c r="K5" s="55"/>
      <c r="L5" s="25"/>
      <c r="M5" s="25"/>
      <c r="N5" s="98"/>
      <c r="O5" s="55"/>
      <c r="P5" s="98"/>
      <c r="Q5" s="98"/>
      <c r="R5" s="109"/>
      <c r="S5" s="25"/>
      <c r="T5" s="25"/>
      <c r="U5" s="25"/>
    </row>
    <row r="6" s="3" customFormat="1" ht="24.75" customHeight="1" spans="1:17">
      <c r="A6" s="29" t="s">
        <v>4</v>
      </c>
      <c r="B6" s="29" t="s">
        <v>5</v>
      </c>
      <c r="C6" s="29" t="s">
        <v>6</v>
      </c>
      <c r="D6" s="29" t="s">
        <v>7</v>
      </c>
      <c r="E6" s="29" t="s">
        <v>8</v>
      </c>
      <c r="F6" s="29" t="s">
        <v>9</v>
      </c>
      <c r="G6" s="91" t="s">
        <v>10</v>
      </c>
      <c r="H6" s="91" t="s">
        <v>11</v>
      </c>
      <c r="I6" s="29" t="s">
        <v>12</v>
      </c>
      <c r="J6" s="99" t="s">
        <v>13</v>
      </c>
      <c r="K6" s="59" t="s">
        <v>14</v>
      </c>
      <c r="L6" s="60" t="s">
        <v>15</v>
      </c>
      <c r="M6" s="99" t="s">
        <v>16</v>
      </c>
      <c r="N6" s="29" t="s">
        <v>17</v>
      </c>
      <c r="O6" s="29" t="s">
        <v>18</v>
      </c>
      <c r="P6" s="29" t="s">
        <v>19</v>
      </c>
      <c r="Q6" s="110" t="s">
        <v>20</v>
      </c>
    </row>
    <row r="7" s="4" customFormat="1" ht="18.6" customHeight="1" spans="1:17">
      <c r="A7" s="31">
        <f>ROW()-6</f>
        <v>1</v>
      </c>
      <c r="B7" s="112" t="s">
        <v>423</v>
      </c>
      <c r="C7" s="33" t="s">
        <v>22</v>
      </c>
      <c r="D7" s="34" t="s">
        <v>358</v>
      </c>
      <c r="E7" s="35" t="s">
        <v>24</v>
      </c>
      <c r="F7" s="33" t="s">
        <v>25</v>
      </c>
      <c r="G7" s="36">
        <v>118</v>
      </c>
      <c r="H7" s="36">
        <v>118</v>
      </c>
      <c r="I7" s="61">
        <f>G7*1120</f>
        <v>132160</v>
      </c>
      <c r="J7" s="62">
        <f>G7*68.32</f>
        <v>8061.76</v>
      </c>
      <c r="K7" s="63">
        <v>0.8</v>
      </c>
      <c r="L7" s="62">
        <f>J7*K7</f>
        <v>6449.408</v>
      </c>
      <c r="M7" s="64">
        <f>G7*13.664</f>
        <v>1612.352</v>
      </c>
      <c r="N7" s="34" t="s">
        <v>424</v>
      </c>
      <c r="O7" s="65" t="s">
        <v>27</v>
      </c>
      <c r="P7" s="100"/>
      <c r="Q7" s="100"/>
    </row>
    <row r="8" s="5" customFormat="1" ht="18.6" customHeight="1" spans="1:17">
      <c r="A8" s="37" t="s">
        <v>397</v>
      </c>
      <c r="B8" s="38"/>
      <c r="C8" s="38"/>
      <c r="D8" s="39"/>
      <c r="E8" s="39"/>
      <c r="F8" s="40"/>
      <c r="G8" s="93">
        <f>SUM(G7:G7)</f>
        <v>118</v>
      </c>
      <c r="H8" s="93">
        <f>SUM(H7:H7)</f>
        <v>118</v>
      </c>
      <c r="I8" s="61">
        <f>SUM(I7:I7)</f>
        <v>132160</v>
      </c>
      <c r="J8" s="62">
        <f>SUM(J7:J7)</f>
        <v>8061.76</v>
      </c>
      <c r="K8" s="63"/>
      <c r="L8" s="62">
        <f>SUM(L7:L7)</f>
        <v>6449.408</v>
      </c>
      <c r="M8" s="66">
        <f>SUM(M7:M7)</f>
        <v>1612.352</v>
      </c>
      <c r="N8" s="39"/>
      <c r="O8" s="39"/>
      <c r="P8" s="40"/>
      <c r="Q8" s="40"/>
    </row>
    <row r="9" s="6" customFormat="1" ht="15" customHeight="1" spans="1:17">
      <c r="A9" s="42" t="s">
        <v>398</v>
      </c>
      <c r="B9" s="43"/>
      <c r="C9" s="44"/>
      <c r="D9" s="44"/>
      <c r="E9" s="42" t="s">
        <v>403</v>
      </c>
      <c r="F9" s="42"/>
      <c r="G9" s="94"/>
      <c r="H9" s="87"/>
      <c r="I9" s="9"/>
      <c r="J9" s="11"/>
      <c r="K9" s="12"/>
      <c r="L9" s="101"/>
      <c r="M9" s="102"/>
      <c r="N9" s="67"/>
      <c r="O9" s="42"/>
      <c r="P9" s="42"/>
      <c r="Q9" s="42"/>
    </row>
  </sheetData>
  <autoFilter ref="A6:U9">
    <extLst/>
  </autoFilter>
  <mergeCells count="6">
    <mergeCell ref="A1:U1"/>
    <mergeCell ref="A2:U2"/>
    <mergeCell ref="A3:U3"/>
    <mergeCell ref="A4:U4"/>
    <mergeCell ref="A5:U5"/>
    <mergeCell ref="A8:B8"/>
  </mergeCells>
  <pageMargins left="0.196527777777778" right="0.161111111111111" top="0.409027777777778" bottom="0.60625" header="0.5" footer="0.10625"/>
  <pageSetup paperSize="9" scale="93" orientation="landscape"/>
  <headerFooter>
    <oddFooter>&amp;C第 &amp;P 页，共 &amp;N 页</oddFooter>
  </headerFooter>
  <colBreaks count="1" manualBreakCount="1">
    <brk id="17" max="1048575" man="1"/>
  </colBreaks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17</vt:i4>
      </vt:variant>
    </vt:vector>
  </HeadingPairs>
  <TitlesOfParts>
    <vt:vector size="17" baseType="lpstr">
      <vt:lpstr>玉米散户</vt:lpstr>
      <vt:lpstr>大户</vt:lpstr>
      <vt:lpstr>大户2</vt:lpstr>
      <vt:lpstr>大户3</vt:lpstr>
      <vt:lpstr>大户4</vt:lpstr>
      <vt:lpstr>大户5</vt:lpstr>
      <vt:lpstr>大户6</vt:lpstr>
      <vt:lpstr>大户7</vt:lpstr>
      <vt:lpstr>大户8</vt:lpstr>
      <vt:lpstr>大户9</vt:lpstr>
      <vt:lpstr>大户10</vt:lpstr>
      <vt:lpstr>大户11</vt:lpstr>
      <vt:lpstr>水稻散户</vt:lpstr>
      <vt:lpstr>水稻大户</vt:lpstr>
      <vt:lpstr>水稻大户2</vt:lpstr>
      <vt:lpstr>水稻大户3</vt:lpstr>
      <vt:lpstr>水稻大户4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鑫童</cp:lastModifiedBy>
  <dcterms:created xsi:type="dcterms:W3CDTF">2006-09-16T00:00:00Z</dcterms:created>
  <cp:lastPrinted>2021-07-08T03:48:00Z</cp:lastPrinted>
  <dcterms:modified xsi:type="dcterms:W3CDTF">2024-06-13T14:35:50Z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2052-12.1.0.16929</vt:lpwstr>
  </property>
  <property fmtid="{D5CDD505-2E9C-101B-9397-08002B2CF9AE}" pid="3" name="ICV">
    <vt:lpwstr>451C13D1101645A983055AE858BA05D1_13</vt:lpwstr>
  </property>
</Properties>
</file>