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firstSheet="11" activeTab="18"/>
  </bookViews>
  <sheets>
    <sheet name="玉米" sheetId="18" r:id="rId1"/>
    <sheet name="玉米 (大户)" sheetId="23" r:id="rId2"/>
    <sheet name="玉米 (大户) (3)" sheetId="25" r:id="rId3"/>
    <sheet name="玉米 (大户) (5)" sheetId="27" r:id="rId4"/>
    <sheet name="玉米 (大户) (6)" sheetId="28" r:id="rId5"/>
    <sheet name="玉米 (大户) (7)" sheetId="29" r:id="rId6"/>
    <sheet name="玉米 (大户) (8)" sheetId="30" r:id="rId7"/>
    <sheet name="玉米 (大户) (9)" sheetId="31" r:id="rId8"/>
    <sheet name="玉米 (大户) (10)" sheetId="32" r:id="rId9"/>
    <sheet name="玉米 (大户) (11)" sheetId="33" r:id="rId10"/>
    <sheet name="玉米 (大户) (12)" sheetId="34" r:id="rId11"/>
    <sheet name="玉米 (大户) (13)" sheetId="35" r:id="rId12"/>
    <sheet name="玉米 (大户) (14)" sheetId="36" r:id="rId13"/>
    <sheet name="玉米 (大户) (15)" sheetId="37" r:id="rId14"/>
    <sheet name="玉米 (大户) (4)" sheetId="26" r:id="rId15"/>
    <sheet name="玉米 (大户) (2)" sheetId="24" r:id="rId16"/>
    <sheet name="水稻" sheetId="38" r:id="rId17"/>
    <sheet name="大豆" sheetId="39" r:id="rId18"/>
    <sheet name="大豆 （大户)" sheetId="40" r:id="rId19"/>
  </sheets>
  <definedNames>
    <definedName name="_xlnm._FilterDatabase" localSheetId="0" hidden="1">玉米!$A$6:$U$191</definedName>
    <definedName name="_xlnm._FilterDatabase" localSheetId="1" hidden="1">'玉米 (大户)'!$A$6:$U$7</definedName>
    <definedName name="_xlnm._FilterDatabase" localSheetId="2" hidden="1">'玉米 (大户) (3)'!$A$6:$U$7</definedName>
    <definedName name="_xlnm._FilterDatabase" localSheetId="3" hidden="1">'玉米 (大户) (5)'!$A$6:$U$7</definedName>
    <definedName name="_xlnm._FilterDatabase" localSheetId="4" hidden="1">'玉米 (大户) (6)'!$A$6:$U$7</definedName>
    <definedName name="_xlnm._FilterDatabase" localSheetId="5" hidden="1">'玉米 (大户) (7)'!$A$6:$U$7</definedName>
    <definedName name="_xlnm._FilterDatabase" localSheetId="6" hidden="1">'玉米 (大户) (8)'!$A$6:$U$7</definedName>
    <definedName name="_xlnm._FilterDatabase" localSheetId="7" hidden="1">'玉米 (大户) (9)'!$A$6:$U$7</definedName>
    <definedName name="_xlnm._FilterDatabase" localSheetId="8" hidden="1">'玉米 (大户) (10)'!$A$6:$U$7</definedName>
    <definedName name="_xlnm._FilterDatabase" localSheetId="9" hidden="1">'玉米 (大户) (11)'!$A$6:$U$7</definedName>
    <definedName name="_xlnm._FilterDatabase" localSheetId="10" hidden="1">'玉米 (大户) (12)'!$A$6:$U$7</definedName>
    <definedName name="_xlnm._FilterDatabase" localSheetId="11" hidden="1">'玉米 (大户) (13)'!$A$6:$U$7</definedName>
    <definedName name="_xlnm._FilterDatabase" localSheetId="12" hidden="1">'玉米 (大户) (14)'!$A$6:$U$7</definedName>
    <definedName name="_xlnm._FilterDatabase" localSheetId="13" hidden="1">'玉米 (大户) (15)'!$A$6:$U$7</definedName>
    <definedName name="_xlnm._FilterDatabase" localSheetId="14" hidden="1">'玉米 (大户) (4)'!$A$6:$U$7</definedName>
    <definedName name="_xlnm._FilterDatabase" localSheetId="15" hidden="1">'玉米 (大户) (2)'!$A$6:$U$7</definedName>
    <definedName name="_xlnm._FilterDatabase" localSheetId="16" hidden="1">水稻!$A$6:$U$15</definedName>
    <definedName name="_xlnm._FilterDatabase" localSheetId="17" hidden="1">大豆!$A$6:$U$52</definedName>
    <definedName name="_xlnm._FilterDatabase" localSheetId="18" hidden="1">'大豆 （大户)'!$A$6:$U$7</definedName>
    <definedName name="_xlnm.Print_Area" localSheetId="0">玉米!$A$1:$Q$193</definedName>
    <definedName name="_xlnm.Print_Titles" localSheetId="0">玉米!$1:$6</definedName>
    <definedName name="_xlnm.Print_Area" localSheetId="1">'玉米 (大户)'!$A$1:$Q$9</definedName>
    <definedName name="_xlnm.Print_Titles" localSheetId="1">'玉米 (大户)'!$1:$6</definedName>
    <definedName name="_xlnm.Print_Area" localSheetId="15">'玉米 (大户) (2)'!$A$1:$Q$9</definedName>
    <definedName name="_xlnm.Print_Titles" localSheetId="15">'玉米 (大户) (2)'!$1:$6</definedName>
    <definedName name="_xlnm.Print_Area" localSheetId="2">'玉米 (大户) (3)'!$A$1:$Q$9</definedName>
    <definedName name="_xlnm.Print_Titles" localSheetId="2">'玉米 (大户) (3)'!$1:$6</definedName>
    <definedName name="_xlnm.Print_Area" localSheetId="14">'玉米 (大户) (4)'!$A$1:$Q$9</definedName>
    <definedName name="_xlnm.Print_Titles" localSheetId="14">'玉米 (大户) (4)'!$1:$6</definedName>
    <definedName name="_xlnm.Print_Area" localSheetId="3">'玉米 (大户) (5)'!$A$1:$Q$9</definedName>
    <definedName name="_xlnm.Print_Titles" localSheetId="3">'玉米 (大户) (5)'!$1:$6</definedName>
    <definedName name="_xlnm.Print_Area" localSheetId="4">'玉米 (大户) (6)'!$A$1:$Q$9</definedName>
    <definedName name="_xlnm.Print_Titles" localSheetId="4">'玉米 (大户) (6)'!$1:$6</definedName>
    <definedName name="_xlnm.Print_Area" localSheetId="5">'玉米 (大户) (7)'!$A$1:$Q$9</definedName>
    <definedName name="_xlnm.Print_Titles" localSheetId="5">'玉米 (大户) (7)'!$1:$6</definedName>
    <definedName name="_xlnm.Print_Area" localSheetId="6">'玉米 (大户) (8)'!$A$1:$Q$9</definedName>
    <definedName name="_xlnm.Print_Titles" localSheetId="6">'玉米 (大户) (8)'!$1:$6</definedName>
    <definedName name="_xlnm.Print_Area" localSheetId="7">'玉米 (大户) (9)'!$A$1:$Q$9</definedName>
    <definedName name="_xlnm.Print_Titles" localSheetId="7">'玉米 (大户) (9)'!$1:$6</definedName>
    <definedName name="_xlnm.Print_Area" localSheetId="8">'玉米 (大户) (10)'!$A$1:$Q$9</definedName>
    <definedName name="_xlnm.Print_Titles" localSheetId="8">'玉米 (大户) (10)'!$1:$6</definedName>
    <definedName name="_xlnm.Print_Area" localSheetId="9">'玉米 (大户) (11)'!$A$1:$Q$9</definedName>
    <definedName name="_xlnm.Print_Titles" localSheetId="9">'玉米 (大户) (11)'!$1:$6</definedName>
    <definedName name="_xlnm.Print_Area" localSheetId="10">'玉米 (大户) (12)'!$A$1:$Q$9</definedName>
    <definedName name="_xlnm.Print_Titles" localSheetId="10">'玉米 (大户) (12)'!$1:$6</definedName>
    <definedName name="_xlnm.Print_Area" localSheetId="11">'玉米 (大户) (13)'!$A$1:$Q$9</definedName>
    <definedName name="_xlnm.Print_Titles" localSheetId="11">'玉米 (大户) (13)'!$1:$6</definedName>
    <definedName name="_xlnm.Print_Area" localSheetId="12">'玉米 (大户) (14)'!$A$1:$Q$9</definedName>
    <definedName name="_xlnm.Print_Titles" localSheetId="12">'玉米 (大户) (14)'!$1:$6</definedName>
    <definedName name="_xlnm.Print_Area" localSheetId="13">'玉米 (大户) (15)'!$A$1:$Q$9</definedName>
    <definedName name="_xlnm.Print_Titles" localSheetId="13">'玉米 (大户) (15)'!$1:$6</definedName>
    <definedName name="_xlnm.Print_Area" localSheetId="16">水稻!$A$1:$Q$9</definedName>
    <definedName name="_xlnm.Print_Titles" localSheetId="16">水稻!$1:$6</definedName>
    <definedName name="_xlnm.Print_Area" localSheetId="17">大豆!$A$1:$Q$9</definedName>
    <definedName name="_xlnm.Print_Titles" localSheetId="17">大豆!$1:$6</definedName>
    <definedName name="_xlnm.Print_Area" localSheetId="18">'大豆 （大户)'!$A$1:$Q$6</definedName>
    <definedName name="_xlnm.Print_Titles" localSheetId="18">'大豆 （大户)'!$1:$6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<sst xmlns="http://schemas.openxmlformats.org/spreadsheetml/2006/main" count="2157" uniqueCount="728">
  <si>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</si>
  <si>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</si>
  <si>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铁岭县阿吉镇乌巴海村民委员会 </t>
    </r>
    <r>
      <rPr>
        <sz val="10.5"/>
        <rFont val="宋体"/>
        <charset val="134"/>
      </rPr>
      <t xml:space="preserve">   </t>
    </r>
    <r>
      <rPr>
        <sz val="10"/>
        <rFont val="宋体"/>
        <charset val="134"/>
      </rPr>
      <t>投保险种： 玉米收入保险  投保作物：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玉米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乌巴海村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</si>
  <si>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铁岭县阿吉镇乌巴海村陈学义等185户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</si>
  <si>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</si>
  <si>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</si>
  <si>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</si>
  <si>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</si>
  <si>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</si>
  <si>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</si>
  <si>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</si>
  <si>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</si>
  <si>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</si>
  <si>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</si>
  <si>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</si>
  <si>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</si>
  <si>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</si>
  <si>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</si>
  <si>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</si>
  <si>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</si>
  <si>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</si>
  <si>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陈学义</t>
  </si>
  <si>
    <t>乌巴海村</t>
  </si>
  <si>
    <t>211221********0351</t>
  </si>
  <si>
    <t>159****0549</t>
  </si>
  <si>
    <t>家北</t>
  </si>
  <si>
    <t>502511********0981</t>
  </si>
  <si>
    <t>辽宁农村商业银行股份有限公司</t>
  </si>
  <si>
    <t>张本贤</t>
  </si>
  <si>
    <t>211221********0319</t>
  </si>
  <si>
    <t>132****0163</t>
  </si>
  <si>
    <t>家东</t>
  </si>
  <si>
    <t>502511********5582</t>
  </si>
  <si>
    <t>许成东</t>
  </si>
  <si>
    <t>211221********0336</t>
  </si>
  <si>
    <t>182****2488</t>
  </si>
  <si>
    <t>621026********95849</t>
  </si>
  <si>
    <t>许文凯</t>
  </si>
  <si>
    <t>211221********0311</t>
  </si>
  <si>
    <t>130****4595</t>
  </si>
  <si>
    <t>502500********22</t>
  </si>
  <si>
    <t>苏桂君</t>
  </si>
  <si>
    <t>211221********0324</t>
  </si>
  <si>
    <t>134****2889</t>
  </si>
  <si>
    <t>621449********38223</t>
  </si>
  <si>
    <t>贾奉民</t>
  </si>
  <si>
    <t>211221********0312</t>
  </si>
  <si>
    <t>189****7525</t>
  </si>
  <si>
    <t>家南</t>
  </si>
  <si>
    <t>502511********6371</t>
  </si>
  <si>
    <t>贺连江</t>
  </si>
  <si>
    <t>211221********0318</t>
  </si>
  <si>
    <t>132****6071</t>
  </si>
  <si>
    <t>502511********1127</t>
  </si>
  <si>
    <t>李庆国</t>
  </si>
  <si>
    <t>131****4930</t>
  </si>
  <si>
    <t>502511********2169</t>
  </si>
  <si>
    <t>贾铁富</t>
  </si>
  <si>
    <t>151****2336</t>
  </si>
  <si>
    <t>621026********60179</t>
  </si>
  <si>
    <t>张鹏飞</t>
  </si>
  <si>
    <t>211221********0399</t>
  </si>
  <si>
    <t>134****3624</t>
  </si>
  <si>
    <t>502511********0993</t>
  </si>
  <si>
    <t>贾奉杰</t>
  </si>
  <si>
    <t>186****0823</t>
  </si>
  <si>
    <t>621026********60047</t>
  </si>
  <si>
    <t>任宝祥</t>
  </si>
  <si>
    <t>211221********0313</t>
  </si>
  <si>
    <t>136****7472</t>
  </si>
  <si>
    <t>621026********65731</t>
  </si>
  <si>
    <t>周庆革</t>
  </si>
  <si>
    <t>159****5629</t>
  </si>
  <si>
    <t>621026********56870</t>
  </si>
  <si>
    <t>钟玉普</t>
  </si>
  <si>
    <t>211221********0337</t>
  </si>
  <si>
    <t>138****7578</t>
  </si>
  <si>
    <t>621026********58694</t>
  </si>
  <si>
    <t>潘龙</t>
  </si>
  <si>
    <t>131****3116</t>
  </si>
  <si>
    <t>502511********6567</t>
  </si>
  <si>
    <t>苏双绵</t>
  </si>
  <si>
    <t>211221********0332</t>
  </si>
  <si>
    <t>150****6375</t>
  </si>
  <si>
    <t>621026********62290</t>
  </si>
  <si>
    <t>董秀利</t>
  </si>
  <si>
    <t>211226********3028</t>
  </si>
  <si>
    <t>138****9202</t>
  </si>
  <si>
    <t>621026********64866</t>
  </si>
  <si>
    <t>焦亚英</t>
  </si>
  <si>
    <t>211221********0424</t>
  </si>
  <si>
    <t>182****2682</t>
  </si>
  <si>
    <t>621026********56466</t>
  </si>
  <si>
    <t>周庆和</t>
  </si>
  <si>
    <t>211221********033X</t>
  </si>
  <si>
    <t>131****5328</t>
  </si>
  <si>
    <t>621026********56771</t>
  </si>
  <si>
    <t>潘洛洋</t>
  </si>
  <si>
    <t>211221********0314</t>
  </si>
  <si>
    <t>155****7468</t>
  </si>
  <si>
    <t>621449********33516</t>
  </si>
  <si>
    <t>李靖</t>
  </si>
  <si>
    <t>137****1224</t>
  </si>
  <si>
    <t>家西</t>
  </si>
  <si>
    <t>502511********6789</t>
  </si>
  <si>
    <t>陈玉书</t>
  </si>
  <si>
    <t>151****6853</t>
  </si>
  <si>
    <t>502511********7719</t>
  </si>
  <si>
    <t>袁晓峰</t>
  </si>
  <si>
    <t>188****5324</t>
  </si>
  <si>
    <t>621026********66333</t>
  </si>
  <si>
    <t>孙乐森</t>
  </si>
  <si>
    <t>211221********0354</t>
  </si>
  <si>
    <t>130****1992</t>
  </si>
  <si>
    <t>621026********70079</t>
  </si>
  <si>
    <t>张艳伟</t>
  </si>
  <si>
    <t>138****7029</t>
  </si>
  <si>
    <t>621449********07873</t>
  </si>
  <si>
    <t>任宪德</t>
  </si>
  <si>
    <t>211221********0315</t>
  </si>
  <si>
    <t>158****3976</t>
  </si>
  <si>
    <t>502511********1316</t>
  </si>
  <si>
    <t>王玉山</t>
  </si>
  <si>
    <t>152****0670</t>
  </si>
  <si>
    <t>621026********57266</t>
  </si>
  <si>
    <t>徐进生</t>
  </si>
  <si>
    <t>152****0710</t>
  </si>
  <si>
    <t>502511********7382</t>
  </si>
  <si>
    <t>韩金福</t>
  </si>
  <si>
    <t>211221********0310</t>
  </si>
  <si>
    <t>150****2608</t>
  </si>
  <si>
    <t>502511********6159</t>
  </si>
  <si>
    <t>张国秀</t>
  </si>
  <si>
    <t>211221********0316</t>
  </si>
  <si>
    <t>138****2873</t>
  </si>
  <si>
    <t>621026********70533</t>
  </si>
  <si>
    <t>关春芳</t>
  </si>
  <si>
    <t>159****8480</t>
  </si>
  <si>
    <t>502511********3793</t>
  </si>
  <si>
    <t>徐文元</t>
  </si>
  <si>
    <t>165****2366</t>
  </si>
  <si>
    <t>502511********8597</t>
  </si>
  <si>
    <t>祁家元</t>
  </si>
  <si>
    <t>211221********0339</t>
  </si>
  <si>
    <t>131****5291</t>
  </si>
  <si>
    <t>621026********64478</t>
  </si>
  <si>
    <t>李成刚</t>
  </si>
  <si>
    <t>211221********0317</t>
  </si>
  <si>
    <t>187****3955</t>
  </si>
  <si>
    <t>621026********70228</t>
  </si>
  <si>
    <t>曹宏波</t>
  </si>
  <si>
    <t>134****8392</t>
  </si>
  <si>
    <t>502511********1156</t>
  </si>
  <si>
    <t>冯铁川</t>
  </si>
  <si>
    <t>188****7045</t>
  </si>
  <si>
    <t>502511********4571</t>
  </si>
  <si>
    <t>刘景新</t>
  </si>
  <si>
    <t>135****2118</t>
  </si>
  <si>
    <t>502511********3503</t>
  </si>
  <si>
    <t>张国强</t>
  </si>
  <si>
    <t>211221********0334</t>
  </si>
  <si>
    <t>189****3780</t>
  </si>
  <si>
    <t>502511********0728</t>
  </si>
  <si>
    <t>刘景辉</t>
  </si>
  <si>
    <t>211221********0335</t>
  </si>
  <si>
    <t>502511********3789</t>
  </si>
  <si>
    <t>曹德光</t>
  </si>
  <si>
    <t>134****8335</t>
  </si>
  <si>
    <t>621026********69147</t>
  </si>
  <si>
    <t>李文华</t>
  </si>
  <si>
    <t>187****5665</t>
  </si>
  <si>
    <t>502511********9975</t>
  </si>
  <si>
    <t>李春波</t>
  </si>
  <si>
    <t>135****5545</t>
  </si>
  <si>
    <t>621026********65897</t>
  </si>
  <si>
    <t>李德志</t>
  </si>
  <si>
    <t>130****3027</t>
  </si>
  <si>
    <t>502511********9715</t>
  </si>
  <si>
    <t>陈永林</t>
  </si>
  <si>
    <t>136****2055</t>
  </si>
  <si>
    <t>621026********55799</t>
  </si>
  <si>
    <t>王洪财</t>
  </si>
  <si>
    <t>131****9961</t>
  </si>
  <si>
    <t>621026********55070</t>
  </si>
  <si>
    <t>张国华</t>
  </si>
  <si>
    <t>182****3809</t>
  </si>
  <si>
    <t>502511********3572</t>
  </si>
  <si>
    <t>潘海斌</t>
  </si>
  <si>
    <t>152****4977</t>
  </si>
  <si>
    <t>621026********56524</t>
  </si>
  <si>
    <t>李海英</t>
  </si>
  <si>
    <t>211221********0347</t>
  </si>
  <si>
    <t>188****1053</t>
  </si>
  <si>
    <t>621449********52807</t>
  </si>
  <si>
    <t>孙艳明</t>
  </si>
  <si>
    <t>130****9937</t>
  </si>
  <si>
    <t>502511********0590</t>
  </si>
  <si>
    <t>刘成军</t>
  </si>
  <si>
    <t>139****3914</t>
  </si>
  <si>
    <t>621026********63892</t>
  </si>
  <si>
    <t>刘成伟</t>
  </si>
  <si>
    <t>131****6636</t>
  </si>
  <si>
    <t>502511********9568</t>
  </si>
  <si>
    <t>潘吉峰</t>
  </si>
  <si>
    <t>182****8021</t>
  </si>
  <si>
    <t>621026********61029</t>
  </si>
  <si>
    <t>李怀玉</t>
  </si>
  <si>
    <t>211221********0338</t>
  </si>
  <si>
    <t>130****8138</t>
  </si>
  <si>
    <t>621026********55567</t>
  </si>
  <si>
    <t>张国辉</t>
  </si>
  <si>
    <t>621026********70566</t>
  </si>
  <si>
    <t>潘铁岩</t>
  </si>
  <si>
    <t>155****9010</t>
  </si>
  <si>
    <t>621026********59056</t>
  </si>
  <si>
    <t>徐庆生</t>
  </si>
  <si>
    <t>130****0511</t>
  </si>
  <si>
    <t>621026********58736</t>
  </si>
  <si>
    <t>葛淑珍</t>
  </si>
  <si>
    <t>211221********0329</t>
  </si>
  <si>
    <t>138****6114</t>
  </si>
  <si>
    <t>621026********58348</t>
  </si>
  <si>
    <t>葛文久</t>
  </si>
  <si>
    <t>211221********0331</t>
  </si>
  <si>
    <t>182****7303</t>
  </si>
  <si>
    <t>502511********7377</t>
  </si>
  <si>
    <t>葛彦辉</t>
  </si>
  <si>
    <t>211221********031X</t>
  </si>
  <si>
    <t>131****6557</t>
  </si>
  <si>
    <t>621026********64668</t>
  </si>
  <si>
    <t>王桂菊</t>
  </si>
  <si>
    <t>211221********0321</t>
  </si>
  <si>
    <t>151****0423</t>
  </si>
  <si>
    <t>502511********4538</t>
  </si>
  <si>
    <t>周卫民</t>
  </si>
  <si>
    <t>211221********0358</t>
  </si>
  <si>
    <t>189****7409</t>
  </si>
  <si>
    <t>621026********56920</t>
  </si>
  <si>
    <t>卜玉合</t>
  </si>
  <si>
    <t>131****2528</t>
  </si>
  <si>
    <t>621026********57175</t>
  </si>
  <si>
    <t>曲英</t>
  </si>
  <si>
    <t>151****1123</t>
  </si>
  <si>
    <t>621026********59486</t>
  </si>
  <si>
    <t>冯广伟</t>
  </si>
  <si>
    <t>150****7030</t>
  </si>
  <si>
    <t>621026********69808</t>
  </si>
  <si>
    <t>王贵祥</t>
  </si>
  <si>
    <t>211221********0330</t>
  </si>
  <si>
    <t>188****4927</t>
  </si>
  <si>
    <t>621026********63264</t>
  </si>
  <si>
    <t>李杰</t>
  </si>
  <si>
    <t>211221********0362</t>
  </si>
  <si>
    <t>138****2322</t>
  </si>
  <si>
    <t>621449********66379</t>
  </si>
  <si>
    <t>潘海明</t>
  </si>
  <si>
    <t>159****5613</t>
  </si>
  <si>
    <t>621449********46244</t>
  </si>
  <si>
    <t>潘海红</t>
  </si>
  <si>
    <t>151****8087</t>
  </si>
  <si>
    <t>502511********2966</t>
  </si>
  <si>
    <t>钟玉彬</t>
  </si>
  <si>
    <t>151****4411</t>
  </si>
  <si>
    <t>502511********9196</t>
  </si>
  <si>
    <t>卜安吉</t>
  </si>
  <si>
    <t>211221********0357</t>
  </si>
  <si>
    <t>156****5264</t>
  </si>
  <si>
    <t>502511********3508</t>
  </si>
  <si>
    <t>滕景权</t>
  </si>
  <si>
    <t>151****7157</t>
  </si>
  <si>
    <t>502511********1713</t>
  </si>
  <si>
    <t>潘铁东</t>
  </si>
  <si>
    <t>138****3985</t>
  </si>
  <si>
    <t>621026********71283</t>
  </si>
  <si>
    <t>冯洪江</t>
  </si>
  <si>
    <t>131****8558</t>
  </si>
  <si>
    <t>621026********57415</t>
  </si>
  <si>
    <t>曹德普</t>
  </si>
  <si>
    <t>139****6610</t>
  </si>
  <si>
    <t>621026********63983</t>
  </si>
  <si>
    <t>潘俊伟</t>
  </si>
  <si>
    <t>211221********0356</t>
  </si>
  <si>
    <t>132****9463</t>
  </si>
  <si>
    <t>502511********0329</t>
  </si>
  <si>
    <t>贾铁仁</t>
  </si>
  <si>
    <t>139****6670</t>
  </si>
  <si>
    <t>621026********56276</t>
  </si>
  <si>
    <t>高福成</t>
  </si>
  <si>
    <t>131****0039</t>
  </si>
  <si>
    <t>502511********7587</t>
  </si>
  <si>
    <t>张学财</t>
  </si>
  <si>
    <t>150****0113</t>
  </si>
  <si>
    <t>502500********82</t>
  </si>
  <si>
    <t>刘洪伟</t>
  </si>
  <si>
    <t>131****9240</t>
  </si>
  <si>
    <t>621449********35146</t>
  </si>
  <si>
    <t>刘吉民</t>
  </si>
  <si>
    <t>138****6942</t>
  </si>
  <si>
    <t>502511********2332</t>
  </si>
  <si>
    <t>钟维新</t>
  </si>
  <si>
    <t>182****9272</t>
  </si>
  <si>
    <t>621026********58611</t>
  </si>
  <si>
    <t>李辉</t>
  </si>
  <si>
    <t>138****7836</t>
  </si>
  <si>
    <t>621449********30401</t>
  </si>
  <si>
    <t>潘俊忠</t>
  </si>
  <si>
    <t>211221********0350</t>
  </si>
  <si>
    <t>131****1090</t>
  </si>
  <si>
    <t>502511********5979</t>
  </si>
  <si>
    <t>张国昌</t>
  </si>
  <si>
    <t>621026********66044</t>
  </si>
  <si>
    <t>钟玉才</t>
  </si>
  <si>
    <t>187****3091</t>
  </si>
  <si>
    <t>621026********59890</t>
  </si>
  <si>
    <t>周卫星</t>
  </si>
  <si>
    <t>138****2456</t>
  </si>
  <si>
    <t>621026********56904</t>
  </si>
  <si>
    <t>刘庆吉</t>
  </si>
  <si>
    <t>156****3832</t>
  </si>
  <si>
    <t>621026********63850</t>
  </si>
  <si>
    <t>潘铁波</t>
  </si>
  <si>
    <t>152****7605</t>
  </si>
  <si>
    <t>502511********9526</t>
  </si>
  <si>
    <t>苑英奇</t>
  </si>
  <si>
    <t>131****9854</t>
  </si>
  <si>
    <t>621449********42050</t>
  </si>
  <si>
    <t>马龙生</t>
  </si>
  <si>
    <t>131****9718</t>
  </si>
  <si>
    <t>502511********5709</t>
  </si>
  <si>
    <t>曹宝仁</t>
  </si>
  <si>
    <t>211221********0333</t>
  </si>
  <si>
    <t>187****6387</t>
  </si>
  <si>
    <t>621026********69329</t>
  </si>
  <si>
    <t>冯广居</t>
  </si>
  <si>
    <t>155****7138</t>
  </si>
  <si>
    <t>621026********69873</t>
  </si>
  <si>
    <t>陈永丰</t>
  </si>
  <si>
    <t>158****0350</t>
  </si>
  <si>
    <t>502511********3182</t>
  </si>
  <si>
    <t>周铁英</t>
  </si>
  <si>
    <t>158****9825</t>
  </si>
  <si>
    <t>502511********0109</t>
  </si>
  <si>
    <t>张景武</t>
  </si>
  <si>
    <t>131****7545</t>
  </si>
  <si>
    <t>621449********10346</t>
  </si>
  <si>
    <t>曹辉</t>
  </si>
  <si>
    <t>186****7605</t>
  </si>
  <si>
    <t>502511********9521</t>
  </si>
  <si>
    <t>曹会仁</t>
  </si>
  <si>
    <t>152****9215</t>
  </si>
  <si>
    <t>621026********66986</t>
  </si>
  <si>
    <t>潘吉元</t>
  </si>
  <si>
    <t>138****6973</t>
  </si>
  <si>
    <t>502511********9560</t>
  </si>
  <si>
    <t>孙延安</t>
  </si>
  <si>
    <t>131****5569</t>
  </si>
  <si>
    <t>502511********4798</t>
  </si>
  <si>
    <t>潘德安</t>
  </si>
  <si>
    <t>155****4039</t>
  </si>
  <si>
    <t>502511********3971</t>
  </si>
  <si>
    <t>潘俊祥</t>
  </si>
  <si>
    <t>158****8485</t>
  </si>
  <si>
    <t>502511********1321</t>
  </si>
  <si>
    <t>张景伟</t>
  </si>
  <si>
    <t>150****5008</t>
  </si>
  <si>
    <t>502511********3168</t>
  </si>
  <si>
    <t>曹德树</t>
  </si>
  <si>
    <t>132****0599</t>
  </si>
  <si>
    <t>621026********64122</t>
  </si>
  <si>
    <t>魏仁财</t>
  </si>
  <si>
    <t>211221********0359</t>
  </si>
  <si>
    <t>137****8780</t>
  </si>
  <si>
    <t>502511********0563</t>
  </si>
  <si>
    <t>孙乐坚</t>
  </si>
  <si>
    <t>150****9276</t>
  </si>
  <si>
    <t>621026********69972</t>
  </si>
  <si>
    <t>潘铁明</t>
  </si>
  <si>
    <t>130****2690</t>
  </si>
  <si>
    <t>621449********11783</t>
  </si>
  <si>
    <t>周文权</t>
  </si>
  <si>
    <t>151****5137</t>
  </si>
  <si>
    <t>502511********9552</t>
  </si>
  <si>
    <t>徐连生</t>
  </si>
  <si>
    <t>131****7826</t>
  </si>
  <si>
    <t>502511********7528</t>
  </si>
  <si>
    <t>张廷昌</t>
  </si>
  <si>
    <t>150****3078</t>
  </si>
  <si>
    <t>621026********66267</t>
  </si>
  <si>
    <t>袁尚权</t>
  </si>
  <si>
    <t>135****4070</t>
  </si>
  <si>
    <t>621026********66317</t>
  </si>
  <si>
    <t>王翠芹</t>
  </si>
  <si>
    <t>211221********0344</t>
  </si>
  <si>
    <t>158****8498</t>
  </si>
  <si>
    <t>621026********71358</t>
  </si>
  <si>
    <t>张景凯</t>
  </si>
  <si>
    <t>138****5843</t>
  </si>
  <si>
    <t>621449********62093</t>
  </si>
  <si>
    <t>孙乐军</t>
  </si>
  <si>
    <t>136****1992</t>
  </si>
  <si>
    <t>621026********68008</t>
  </si>
  <si>
    <t>曹德斌</t>
  </si>
  <si>
    <t>132****7221</t>
  </si>
  <si>
    <t>621026********69162</t>
  </si>
  <si>
    <t>曹宦仁</t>
  </si>
  <si>
    <t>147****7702</t>
  </si>
  <si>
    <t>621026********69279</t>
  </si>
  <si>
    <t>周庆甫</t>
  </si>
  <si>
    <t>131****3600</t>
  </si>
  <si>
    <t>502511********6788</t>
  </si>
  <si>
    <t>张振伟</t>
  </si>
  <si>
    <t>131****5472</t>
  </si>
  <si>
    <t>621026********70673</t>
  </si>
  <si>
    <t>周庆江</t>
  </si>
  <si>
    <t>211221********0370</t>
  </si>
  <si>
    <t>150****0835</t>
  </si>
  <si>
    <t>502511********7131</t>
  </si>
  <si>
    <t>潘吉久</t>
  </si>
  <si>
    <t>158****7138</t>
  </si>
  <si>
    <t>502511********1732</t>
  </si>
  <si>
    <t>张宝顺</t>
  </si>
  <si>
    <t>211221********035X</t>
  </si>
  <si>
    <t>130****3483</t>
  </si>
  <si>
    <t>502511********9586</t>
  </si>
  <si>
    <t>潘俊启</t>
  </si>
  <si>
    <t>152****0375</t>
  </si>
  <si>
    <t>502511********5989</t>
  </si>
  <si>
    <t>许国臣</t>
  </si>
  <si>
    <t>130****7083</t>
  </si>
  <si>
    <t>502500********14</t>
  </si>
  <si>
    <t>潘秀涛</t>
  </si>
  <si>
    <t>131****4934</t>
  </si>
  <si>
    <t>502511********5110</t>
  </si>
  <si>
    <t>冯广发</t>
  </si>
  <si>
    <t>130****6563</t>
  </si>
  <si>
    <t>621026********57431</t>
  </si>
  <si>
    <t>潘铁金</t>
  </si>
  <si>
    <t>130****9038</t>
  </si>
  <si>
    <t>502511********2908</t>
  </si>
  <si>
    <t>潘吉权</t>
  </si>
  <si>
    <t>155****6918</t>
  </si>
  <si>
    <t>502511********2795</t>
  </si>
  <si>
    <t>顾秀凤</t>
  </si>
  <si>
    <t>211203********2524</t>
  </si>
  <si>
    <t>137****7258</t>
  </si>
  <si>
    <t>621026********60153</t>
  </si>
  <si>
    <t>许文韶</t>
  </si>
  <si>
    <t>155****6367</t>
  </si>
  <si>
    <t>621026********61763</t>
  </si>
  <si>
    <t>周庆恒</t>
  </si>
  <si>
    <t>152****2483</t>
  </si>
  <si>
    <t>621026********63637</t>
  </si>
  <si>
    <t>潘彦龙</t>
  </si>
  <si>
    <t>188****5689</t>
  </si>
  <si>
    <t>621026********61185</t>
  </si>
  <si>
    <t>张瑞</t>
  </si>
  <si>
    <t>133****2683</t>
  </si>
  <si>
    <t>621026********66218</t>
  </si>
  <si>
    <t>张景文</t>
  </si>
  <si>
    <t>139****8178</t>
  </si>
  <si>
    <t>502511********2388</t>
  </si>
  <si>
    <t>高福祥</t>
  </si>
  <si>
    <t>183****6582</t>
  </si>
  <si>
    <t>621026********60229</t>
  </si>
  <si>
    <t>高宏伟</t>
  </si>
  <si>
    <t>159****8442</t>
  </si>
  <si>
    <t>502511********2767</t>
  </si>
  <si>
    <t>徐文义</t>
  </si>
  <si>
    <t>178****7081</t>
  </si>
  <si>
    <t>621026********57043</t>
  </si>
  <si>
    <t>王桂长</t>
  </si>
  <si>
    <t>152****5478</t>
  </si>
  <si>
    <t>502500********85</t>
  </si>
  <si>
    <t>许文成</t>
  </si>
  <si>
    <t>176****9737</t>
  </si>
  <si>
    <t>621449********00357</t>
  </si>
  <si>
    <t>周庆树</t>
  </si>
  <si>
    <t>187****0506</t>
  </si>
  <si>
    <t>621026********56813</t>
  </si>
  <si>
    <t>潘俊宝</t>
  </si>
  <si>
    <t>188****1488</t>
  </si>
  <si>
    <t>621026********60724</t>
  </si>
  <si>
    <t>潘德贵</t>
  </si>
  <si>
    <t>130****8053</t>
  </si>
  <si>
    <t>621026********67208</t>
  </si>
  <si>
    <t>高峰</t>
  </si>
  <si>
    <t>139****2605</t>
  </si>
  <si>
    <t>621026********58843</t>
  </si>
  <si>
    <t>于忠琴</t>
  </si>
  <si>
    <t>211221********0346</t>
  </si>
  <si>
    <t>130****9679</t>
  </si>
  <si>
    <t>621026********59304</t>
  </si>
  <si>
    <t>刘波</t>
  </si>
  <si>
    <t>132****1598</t>
  </si>
  <si>
    <t>621026********59577</t>
  </si>
  <si>
    <t>王贵春</t>
  </si>
  <si>
    <t>155****6618</t>
  </si>
  <si>
    <t>502500********19</t>
  </si>
  <si>
    <t>张国仁</t>
  </si>
  <si>
    <t>621026********66010</t>
  </si>
  <si>
    <t>张洪伟</t>
  </si>
  <si>
    <t>138****6782</t>
  </si>
  <si>
    <t>621449********09309</t>
  </si>
  <si>
    <t>潘俊松</t>
  </si>
  <si>
    <t>155****3739</t>
  </si>
  <si>
    <t>502511********1751</t>
  </si>
  <si>
    <t>郭洪斌</t>
  </si>
  <si>
    <t>131****6389</t>
  </si>
  <si>
    <t>621026********66481</t>
  </si>
  <si>
    <t>许国君</t>
  </si>
  <si>
    <t>139****8972</t>
  </si>
  <si>
    <t>621026********61409</t>
  </si>
  <si>
    <t>钟玉清</t>
  </si>
  <si>
    <t>155****2818</t>
  </si>
  <si>
    <t>621026********59825</t>
  </si>
  <si>
    <t>张洪亮</t>
  </si>
  <si>
    <t>502511********9998</t>
  </si>
  <si>
    <t>张永亮</t>
  </si>
  <si>
    <t>502511********0159</t>
  </si>
  <si>
    <t>潘吉平</t>
  </si>
  <si>
    <t>130****3319</t>
  </si>
  <si>
    <t>502511********7301</t>
  </si>
  <si>
    <t>潘庆文</t>
  </si>
  <si>
    <t>134****0054</t>
  </si>
  <si>
    <t>502511********0126</t>
  </si>
  <si>
    <t>刘成春</t>
  </si>
  <si>
    <t>136****1025</t>
  </si>
  <si>
    <t>621026********63835</t>
  </si>
  <si>
    <t>许文胜</t>
  </si>
  <si>
    <t>211221********039X</t>
  </si>
  <si>
    <t>159****5981</t>
  </si>
  <si>
    <t>621026********61599</t>
  </si>
  <si>
    <t>祁家信</t>
  </si>
  <si>
    <t>134****5370</t>
  </si>
  <si>
    <t>502511********3369</t>
  </si>
  <si>
    <t>荆世华</t>
  </si>
  <si>
    <t>130****9459</t>
  </si>
  <si>
    <t>621026********59742</t>
  </si>
  <si>
    <t>陈鹏</t>
  </si>
  <si>
    <t>182****8953</t>
  </si>
  <si>
    <t>502511********4576</t>
  </si>
  <si>
    <t>张海峰</t>
  </si>
  <si>
    <t>138****7308</t>
  </si>
  <si>
    <t>621026********55658</t>
  </si>
  <si>
    <t>曹德繁</t>
  </si>
  <si>
    <t>211221********0355</t>
  </si>
  <si>
    <t>131****1440</t>
  </si>
  <si>
    <t>502511********0328</t>
  </si>
  <si>
    <t>张国民</t>
  </si>
  <si>
    <t>159****0372</t>
  </si>
  <si>
    <t>502511********1366</t>
  </si>
  <si>
    <t>卜玉国</t>
  </si>
  <si>
    <t>131****1203</t>
  </si>
  <si>
    <t>621026********57209</t>
  </si>
  <si>
    <t>孙立芹</t>
  </si>
  <si>
    <t>211221********032X</t>
  </si>
  <si>
    <t>130****3309</t>
  </si>
  <si>
    <t>502511********1982</t>
  </si>
  <si>
    <t>贾奉权</t>
  </si>
  <si>
    <t>151****0603</t>
  </si>
  <si>
    <t>502511********4968</t>
  </si>
  <si>
    <t>范国华</t>
  </si>
  <si>
    <t>187****0147</t>
  </si>
  <si>
    <t>502511********4509</t>
  </si>
  <si>
    <t>刘敏</t>
  </si>
  <si>
    <t>188****9930</t>
  </si>
  <si>
    <t>502511********7320</t>
  </si>
  <si>
    <t>刘玉涛</t>
  </si>
  <si>
    <t>130****8088</t>
  </si>
  <si>
    <t>621026********96458</t>
  </si>
  <si>
    <t>曹德民</t>
  </si>
  <si>
    <t>621026********69188</t>
  </si>
  <si>
    <t>苏宝棉</t>
  </si>
  <si>
    <t>132****6308</t>
  </si>
  <si>
    <t>621026********62274</t>
  </si>
  <si>
    <t>张景林</t>
  </si>
  <si>
    <t>189****9863</t>
  </si>
  <si>
    <t>502511********2922</t>
  </si>
  <si>
    <t>潘德富</t>
  </si>
  <si>
    <t>132****7911</t>
  </si>
  <si>
    <t>621026********67166</t>
  </si>
  <si>
    <t>潘俊生</t>
  </si>
  <si>
    <t>159****7587</t>
  </si>
  <si>
    <t>502511********2303</t>
  </si>
  <si>
    <t>李文祥</t>
  </si>
  <si>
    <t>138****1665</t>
  </si>
  <si>
    <t>502511********5501</t>
  </si>
  <si>
    <t>李文福</t>
  </si>
  <si>
    <t>188****8226</t>
  </si>
  <si>
    <t>502511********5525</t>
  </si>
  <si>
    <t>李贵成</t>
  </si>
  <si>
    <t>153****3798</t>
  </si>
  <si>
    <t>502511********3381</t>
  </si>
  <si>
    <t>刘克平</t>
  </si>
  <si>
    <t>132****3331</t>
  </si>
  <si>
    <t>502500********08</t>
  </si>
  <si>
    <t>苏景华</t>
  </si>
  <si>
    <t>150****1561</t>
  </si>
  <si>
    <t>621026********62373</t>
  </si>
  <si>
    <t>许文彬</t>
  </si>
  <si>
    <t>211221********0353</t>
  </si>
  <si>
    <t>152****2550</t>
  </si>
  <si>
    <t>502500********36</t>
  </si>
  <si>
    <t>张国英</t>
  </si>
  <si>
    <t>621026********70517</t>
  </si>
  <si>
    <t>曹太俊</t>
  </si>
  <si>
    <t>131****3528</t>
  </si>
  <si>
    <t>621026********66648</t>
  </si>
  <si>
    <t>李洁</t>
  </si>
  <si>
    <t>211221********0320</t>
  </si>
  <si>
    <t>502511********6151</t>
  </si>
  <si>
    <t>曹太荣</t>
  </si>
  <si>
    <t>159****3121</t>
  </si>
  <si>
    <t>621026********66606</t>
  </si>
  <si>
    <t>潘淑媛</t>
  </si>
  <si>
    <t>132****1413</t>
  </si>
  <si>
    <t>621026********65806</t>
  </si>
  <si>
    <t>沈丽霞</t>
  </si>
  <si>
    <t>211221********0348</t>
  </si>
  <si>
    <t>136****1998</t>
  </si>
  <si>
    <t>502511********9772</t>
  </si>
  <si>
    <t>单页小计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</si>
  <si>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铁岭县阿吉镇乌巴海村张国奇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</si>
  <si>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张国奇</t>
  </si>
  <si>
    <t>621026********70590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</si>
  <si>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铁岭县阿吉镇乌巴海村民委员会 </t>
    </r>
    <r>
      <rPr>
        <sz val="10.5"/>
        <rFont val="宋体"/>
        <charset val="134"/>
      </rPr>
      <t xml:space="preserve">   </t>
    </r>
    <r>
      <rPr>
        <sz val="10"/>
        <rFont val="宋体"/>
        <charset val="134"/>
      </rPr>
      <t>投保险种： 收入保险  投保作物：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玉米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乌巴海村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</si>
  <si>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铁岭县阿吉镇乌巴海村孙彦章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</si>
  <si>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孙彦章</t>
  </si>
  <si>
    <t>134****8278</t>
  </si>
  <si>
    <t>502511********3333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</si>
  <si>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铁岭县阿吉镇乌巴海村张德发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</si>
  <si>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张德发</t>
  </si>
  <si>
    <t>188****4229</t>
  </si>
  <si>
    <t>621026********62720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</si>
  <si>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铁岭县阿吉镇乌巴海村吴连芹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</si>
  <si>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吴连芹</t>
  </si>
  <si>
    <t>211221********0368</t>
  </si>
  <si>
    <t>134****8288</t>
  </si>
  <si>
    <t>502511********0797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</si>
  <si>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铁岭县阿吉镇乌巴海村钟维君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</si>
  <si>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钟维君</t>
  </si>
  <si>
    <t>158****7705</t>
  </si>
  <si>
    <t>502511********6106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</si>
  <si>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铁岭县阿吉镇乌巴海村滕云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</si>
  <si>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滕云</t>
  </si>
  <si>
    <t>132****3863</t>
  </si>
  <si>
    <t>502511********2306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</si>
  <si>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铁岭县阿吉镇乌巴海村潘健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</si>
  <si>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潘健</t>
  </si>
  <si>
    <t>155****4111</t>
  </si>
  <si>
    <t>62102********660542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</si>
  <si>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铁岭县阿吉镇乌巴海村张学军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</si>
  <si>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张学军</t>
  </si>
  <si>
    <t>158****3690</t>
  </si>
  <si>
    <t>502511********5152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</si>
  <si>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铁岭县阿吉镇乌巴海村冯洪丽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</si>
  <si>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冯洪丽</t>
  </si>
  <si>
    <t>134****6620</t>
  </si>
  <si>
    <t>621026********69915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</si>
  <si>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铁岭县阿吉镇乌巴海村潘俊良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</si>
  <si>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潘俊良</t>
  </si>
  <si>
    <t>152****0887</t>
  </si>
  <si>
    <t>621026********60815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</si>
  <si>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铁岭县阿吉镇乌巴海村徐翠芳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</si>
  <si>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徐翠芳</t>
  </si>
  <si>
    <t>210124********4025</t>
  </si>
  <si>
    <t>182****4571</t>
  </si>
  <si>
    <t>621026********70897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</si>
  <si>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铁岭县阿吉镇乌巴海村潘立军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</si>
  <si>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潘立军</t>
  </si>
  <si>
    <t>151****6603</t>
  </si>
  <si>
    <t>502511********0513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</si>
  <si>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铁岭县阿吉镇乌巴海村苏景范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</si>
  <si>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苏景范</t>
  </si>
  <si>
    <t>134****9079</t>
  </si>
  <si>
    <t>502500********971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</si>
  <si>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铁岭县阿吉镇乌巴海村民委员会 </t>
    </r>
    <r>
      <rPr>
        <sz val="10.5"/>
        <rFont val="宋体"/>
        <charset val="134"/>
      </rPr>
      <t xml:space="preserve">   </t>
    </r>
    <r>
      <rPr>
        <sz val="10"/>
        <rFont val="宋体"/>
        <charset val="134"/>
      </rPr>
      <t>投保险种： 玉米收入保险  投保作物：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玉米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乌巴海村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</si>
  <si>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铁岭县阿吉镇乌巴海村潘铁富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</si>
  <si>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潘铁富</t>
  </si>
  <si>
    <t>187****8999</t>
  </si>
  <si>
    <t>502511********7988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</si>
  <si>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铁岭县阿吉镇乌巴海村马强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</si>
  <si>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马强</t>
  </si>
  <si>
    <t>210124********3057</t>
  </si>
  <si>
    <t>158****8460</t>
  </si>
  <si>
    <t>621449********61803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</si>
  <si>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铁岭县阿吉镇乌巴海村民委员会 </t>
    </r>
    <r>
      <rPr>
        <sz val="10.5"/>
        <rFont val="宋体"/>
        <charset val="134"/>
      </rPr>
      <t xml:space="preserve">   </t>
    </r>
    <r>
      <rPr>
        <sz val="10"/>
        <rFont val="宋体"/>
        <charset val="134"/>
      </rPr>
      <t>投保险种： 水稻保险  投保作物：</t>
    </r>
    <r>
      <rPr>
        <u/>
        <sz val="10"/>
        <rFont val="宋体"/>
        <charset val="134"/>
      </rPr>
      <t xml:space="preserve">    水稻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乌巴海村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</si>
  <si>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铁岭县阿吉镇乌巴海村吴连芹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 1290  元   保险费率  4.1  %        单位保费： 52.89  元      No.</t>
    </r>
  </si>
  <si>
    <t xml:space="preserve">           填制：             </t>
  </si>
  <si>
    <t>钟玉恒</t>
  </si>
  <si>
    <t>联系电话：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</si>
  <si>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铁岭县阿吉镇乌巴海村民委员会 </t>
    </r>
    <r>
      <rPr>
        <sz val="10.5"/>
        <rFont val="宋体"/>
        <charset val="134"/>
      </rPr>
      <t xml:space="preserve">   </t>
    </r>
    <r>
      <rPr>
        <sz val="10"/>
        <rFont val="宋体"/>
        <charset val="134"/>
      </rPr>
      <t>投保险种：大豆保险  投保作物：</t>
    </r>
    <r>
      <rPr>
        <u/>
        <sz val="10"/>
        <rFont val="宋体"/>
        <charset val="134"/>
      </rPr>
      <t xml:space="preserve">    大豆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乌巴海村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</si>
  <si>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铁岭县阿吉镇乌巴海村贺连江等46户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  270  元   保险费率  5.1   %     单位保费：  13.77    元       No.</t>
    </r>
  </si>
  <si>
    <t>李怀珠</t>
  </si>
  <si>
    <t>502511********4306</t>
  </si>
  <si>
    <t>156****9343</t>
  </si>
  <si>
    <t>134****8588</t>
  </si>
  <si>
    <t>602511********0109</t>
  </si>
  <si>
    <t>贾奉才</t>
  </si>
  <si>
    <t>132****3875</t>
  </si>
  <si>
    <t>502511********1380</t>
  </si>
  <si>
    <t>尹泽滨</t>
  </si>
  <si>
    <t>158****1079</t>
  </si>
  <si>
    <t>502511********7958</t>
  </si>
  <si>
    <t>621026********7059</t>
  </si>
  <si>
    <t>董艳</t>
  </si>
  <si>
    <t>159****2829</t>
  </si>
  <si>
    <t>502511********1359</t>
  </si>
  <si>
    <t>曹宏仁</t>
  </si>
  <si>
    <t>135****4059</t>
  </si>
  <si>
    <t>道南</t>
  </si>
  <si>
    <t>621026********58991</t>
  </si>
  <si>
    <t>155****62818</t>
  </si>
  <si>
    <t>130****9412</t>
  </si>
  <si>
    <t>150****8290</t>
  </si>
  <si>
    <t>尹跃行</t>
  </si>
  <si>
    <t>211221********0328</t>
  </si>
  <si>
    <t>133****9648</t>
  </si>
  <si>
    <t>621449********57083</t>
  </si>
  <si>
    <t>131****5250</t>
  </si>
  <si>
    <t>合计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</si>
  <si>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铁岭市铁岭县阿吉镇乌巴海村民委员会 </t>
    </r>
    <r>
      <rPr>
        <sz val="10.5"/>
        <rFont val="宋体"/>
        <charset val="134"/>
      </rPr>
      <t xml:space="preserve">   </t>
    </r>
    <r>
      <rPr>
        <sz val="10"/>
        <rFont val="宋体"/>
        <charset val="134"/>
      </rPr>
      <t>投保险种：大豆保险  投保作物：</t>
    </r>
    <r>
      <rPr>
        <u/>
        <sz val="10"/>
        <rFont val="宋体"/>
        <charset val="134"/>
      </rPr>
      <t xml:space="preserve">    大豆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乌巴海村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</si>
  <si>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>铁岭市铁岭县阿吉镇乌巴海村张国金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单位保额：  270  元   保险费率  5.1   %     单位保费：  13.77    元       No.</t>
    </r>
  </si>
  <si>
    <t>张国金</t>
  </si>
  <si>
    <t>211221*******0312</t>
  </si>
  <si>
    <t>155****5555</t>
  </si>
  <si>
    <t>家东、家西、家北</t>
  </si>
  <si>
    <t>621449********2431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</si>
</sst>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  <numFmt numFmtId="180" formatCode="0.00;[Red]0.00"/>
  </numFmts>
  <fonts count="4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23" fillId="7" borderId="22" applyNumberFormat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 applyProtection="0"/>
    <xf numFmtId="0" fontId="31" fillId="0" borderId="0" applyProtection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176" fontId="1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54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wrapText="1"/>
    </xf>
    <xf numFmtId="49" fontId="4" fillId="0" borderId="7" xfId="54" applyNumberFormat="1" applyFont="1" applyFill="1" applyBorder="1" applyAlignment="1">
      <alignment horizontal="center"/>
    </xf>
    <xf numFmtId="49" fontId="4" fillId="0" borderId="7" xfId="54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177" fontId="4" fillId="3" borderId="7" xfId="54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left" vertical="center"/>
    </xf>
    <xf numFmtId="178" fontId="3" fillId="0" borderId="5" xfId="0" applyNumberFormat="1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9" fontId="2" fillId="0" borderId="0" xfId="0" applyNumberFormat="1" applyFont="1" applyFill="1" applyBorder="1" applyAlignment="1">
      <alignment horizontal="left" vertical="center"/>
    </xf>
    <xf numFmtId="178" fontId="2" fillId="2" borderId="0" xfId="0" applyNumberFormat="1" applyFont="1" applyFill="1" applyBorder="1" applyAlignment="1">
      <alignment horizontal="left" vertical="center"/>
    </xf>
    <xf numFmtId="9" fontId="2" fillId="2" borderId="0" xfId="0" applyNumberFormat="1" applyFont="1" applyFill="1" applyBorder="1" applyAlignment="1">
      <alignment horizontal="left" vertical="center"/>
    </xf>
    <xf numFmtId="177" fontId="4" fillId="0" borderId="7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178" fontId="4" fillId="0" borderId="7" xfId="0" applyNumberFormat="1" applyFont="1" applyFill="1" applyBorder="1" applyAlignment="1">
      <alignment horizontal="center" vertical="center" wrapText="1"/>
    </xf>
    <xf numFmtId="9" fontId="4" fillId="0" borderId="7" xfId="3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right"/>
    </xf>
    <xf numFmtId="0" fontId="7" fillId="0" borderId="7" xfId="54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/>
    </xf>
    <xf numFmtId="179" fontId="4" fillId="0" borderId="7" xfId="0" applyNumberFormat="1" applyFont="1" applyFill="1" applyBorder="1" applyAlignment="1"/>
    <xf numFmtId="49" fontId="4" fillId="0" borderId="7" xfId="0" applyNumberFormat="1" applyFont="1" applyFill="1" applyBorder="1" applyAlignment="1"/>
    <xf numFmtId="177" fontId="2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77" fontId="2" fillId="2" borderId="0" xfId="0" applyNumberFormat="1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center"/>
    </xf>
    <xf numFmtId="177" fontId="4" fillId="0" borderId="7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/>
    </xf>
    <xf numFmtId="177" fontId="4" fillId="0" borderId="7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vertical="center"/>
    </xf>
    <xf numFmtId="180" fontId="4" fillId="0" borderId="7" xfId="0" applyNumberFormat="1" applyFont="1" applyFill="1" applyBorder="1" applyAlignment="1"/>
    <xf numFmtId="0" fontId="4" fillId="0" borderId="11" xfId="54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1" xfId="54" applyNumberFormat="1" applyFont="1" applyFill="1" applyBorder="1" applyAlignment="1">
      <alignment horizontal="center" vertical="center"/>
    </xf>
    <xf numFmtId="177" fontId="4" fillId="3" borderId="11" xfId="54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176" fontId="8" fillId="2" borderId="0" xfId="0" applyNumberFormat="1" applyFont="1" applyFill="1" applyBorder="1" applyAlignment="1">
      <alignment horizontal="left"/>
    </xf>
    <xf numFmtId="179" fontId="4" fillId="0" borderId="12" xfId="0" applyNumberFormat="1" applyFont="1" applyFill="1" applyBorder="1" applyAlignment="1">
      <alignment horizontal="center" vertical="center" wrapText="1"/>
    </xf>
    <xf numFmtId="0" fontId="7" fillId="0" borderId="14" xfId="54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9" fontId="4" fillId="0" borderId="15" xfId="54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left"/>
    </xf>
    <xf numFmtId="0" fontId="1" fillId="0" borderId="7" xfId="0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>
      <alignment horizontal="center" vertical="center" wrapText="1"/>
    </xf>
    <xf numFmtId="49" fontId="4" fillId="0" borderId="7" xfId="54" applyNumberFormat="1" applyFont="1" applyFill="1" applyBorder="1" applyAlignment="1">
      <alignment horizontal="center" vertical="center"/>
    </xf>
    <xf numFmtId="177" fontId="4" fillId="0" borderId="7" xfId="54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/>
    </xf>
    <xf numFmtId="0" fontId="4" fillId="0" borderId="7" xfId="56" applyFont="1" applyFill="1" applyBorder="1" applyAlignment="1">
      <alignment horizontal="center" vertical="center"/>
    </xf>
    <xf numFmtId="0" fontId="4" fillId="0" borderId="7" xfId="57" applyFont="1" applyFill="1" applyBorder="1" applyAlignment="1">
      <alignment horizontal="center" vertical="center"/>
    </xf>
    <xf numFmtId="0" fontId="4" fillId="0" borderId="7" xfId="58" applyFont="1" applyFill="1" applyBorder="1" applyAlignment="1">
      <alignment horizontal="center" vertical="center"/>
    </xf>
    <xf numFmtId="0" fontId="4" fillId="0" borderId="7" xfId="59" applyFont="1" applyFill="1" applyBorder="1" applyAlignment="1">
      <alignment horizontal="center" vertical="center"/>
    </xf>
    <xf numFmtId="0" fontId="4" fillId="0" borderId="7" xfId="54" applyFont="1" applyFill="1" applyBorder="1" applyAlignment="1">
      <alignment horizontal="center" vertical="center" wrapText="1"/>
    </xf>
    <xf numFmtId="179" fontId="4" fillId="0" borderId="7" xfId="0" applyNumberFormat="1" applyFont="1" applyFill="1" applyBorder="1" applyAlignment="1">
      <alignment horizontal="center" vertical="center"/>
    </xf>
    <xf numFmtId="0" fontId="4" fillId="0" borderId="7" xfId="51" applyFont="1" applyFill="1" applyBorder="1" applyAlignment="1">
      <alignment horizontal="center" vertical="center"/>
    </xf>
    <xf numFmtId="0" fontId="4" fillId="0" borderId="7" xfId="60" applyFont="1" applyFill="1" applyBorder="1" applyAlignment="1">
      <alignment horizontal="center" vertical="center"/>
    </xf>
    <xf numFmtId="177" fontId="4" fillId="0" borderId="7" xfId="18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177" fontId="4" fillId="0" borderId="7" xfId="54" applyNumberFormat="1" applyFont="1" applyFill="1" applyBorder="1" applyAlignment="1">
      <alignment horizontal="center" vertical="center"/>
    </xf>
    <xf numFmtId="0" fontId="4" fillId="0" borderId="7" xfId="61" applyFont="1" applyFill="1" applyBorder="1" applyAlignment="1">
      <alignment horizontal="center" vertical="center"/>
    </xf>
    <xf numFmtId="0" fontId="4" fillId="0" borderId="7" xfId="54" applyFont="1" applyFill="1" applyBorder="1" applyAlignment="1" quotePrefix="1">
      <alignment horizontal="center" vertical="center" wrapText="1"/>
    </xf>
    <xf numFmtId="0" fontId="4" fillId="0" borderId="7" xfId="0" applyFont="1" applyFill="1" applyBorder="1" applyAlignment="1" quotePrefix="1">
      <alignment horizontal="center" vertical="center"/>
    </xf>
    <xf numFmtId="0" fontId="7" fillId="0" borderId="14" xfId="54" applyFont="1" applyFill="1" applyBorder="1" applyAlignment="1" quotePrefix="1">
      <alignment horizontal="center" vertical="center" wrapText="1"/>
    </xf>
    <xf numFmtId="0" fontId="7" fillId="0" borderId="7" xfId="54" applyFont="1" applyFill="1" applyBorder="1" applyAlignment="1" quotePrefix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97790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93"/>
  <sheetViews>
    <sheetView workbookViewId="0">
      <selection activeCell="F7" sqref="F$1:F$1048576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3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3" t="s">
        <v>21</v>
      </c>
      <c r="C7" s="73" t="s">
        <v>22</v>
      </c>
      <c r="D7" s="63" t="s">
        <v>23</v>
      </c>
      <c r="E7" s="25" t="s">
        <v>24</v>
      </c>
      <c r="F7" s="25" t="s">
        <v>25</v>
      </c>
      <c r="G7" s="67">
        <v>18.8</v>
      </c>
      <c r="H7" s="67">
        <v>18.8</v>
      </c>
      <c r="I7" s="25">
        <f>H7*1120</f>
        <v>21056</v>
      </c>
      <c r="J7" s="47">
        <f>H7*68.32</f>
        <v>1284.416</v>
      </c>
      <c r="K7" s="50">
        <v>0.8</v>
      </c>
      <c r="L7" s="47">
        <f>J7*K7</f>
        <v>1027.5328</v>
      </c>
      <c r="M7" s="25">
        <v>256.88</v>
      </c>
      <c r="N7" s="63" t="s">
        <v>26</v>
      </c>
      <c r="O7" s="53" t="s">
        <v>27</v>
      </c>
      <c r="P7" s="25"/>
      <c r="Q7" s="63"/>
    </row>
    <row r="8" s="64" customFormat="1" ht="18.6" customHeight="1" spans="1:17">
      <c r="A8" s="27">
        <f>ROW()-6</f>
        <v>2</v>
      </c>
      <c r="B8" s="63" t="s">
        <v>28</v>
      </c>
      <c r="C8" s="73" t="s">
        <v>22</v>
      </c>
      <c r="D8" s="63" t="s">
        <v>29</v>
      </c>
      <c r="E8" s="63" t="s">
        <v>30</v>
      </c>
      <c r="F8" s="63" t="s">
        <v>31</v>
      </c>
      <c r="G8" s="67">
        <v>13</v>
      </c>
      <c r="H8" s="67">
        <v>13</v>
      </c>
      <c r="I8" s="25">
        <f>H8*1120</f>
        <v>14560</v>
      </c>
      <c r="J8" s="47">
        <f>H8*68.32</f>
        <v>888.16</v>
      </c>
      <c r="K8" s="50">
        <v>0.8</v>
      </c>
      <c r="L8" s="47">
        <f>J8*K8</f>
        <v>710.528</v>
      </c>
      <c r="M8" s="25">
        <v>177.63</v>
      </c>
      <c r="N8" s="63" t="s">
        <v>32</v>
      </c>
      <c r="O8" s="53" t="s">
        <v>27</v>
      </c>
      <c r="P8" s="25"/>
      <c r="Q8" s="63"/>
    </row>
    <row r="9" s="103" customFormat="1" ht="18.6" customHeight="1" spans="1:17">
      <c r="A9" s="27">
        <f t="shared" ref="A9:A16" si="0">ROW()-6</f>
        <v>3</v>
      </c>
      <c r="B9" s="28" t="s">
        <v>33</v>
      </c>
      <c r="C9" s="73" t="s">
        <v>22</v>
      </c>
      <c r="D9" s="91" t="s">
        <v>34</v>
      </c>
      <c r="E9" s="31" t="s">
        <v>35</v>
      </c>
      <c r="F9" s="63" t="s">
        <v>25</v>
      </c>
      <c r="G9" s="67">
        <v>11.41</v>
      </c>
      <c r="H9" s="92">
        <v>11.41</v>
      </c>
      <c r="I9" s="25">
        <f t="shared" ref="I9:I51" si="1">H9*1120</f>
        <v>12779.2</v>
      </c>
      <c r="J9" s="47">
        <f t="shared" ref="J9:J51" si="2">H9*68.32</f>
        <v>779.5312</v>
      </c>
      <c r="K9" s="50">
        <v>0.8</v>
      </c>
      <c r="L9" s="47">
        <f t="shared" ref="L9:L51" si="3">J9*K9</f>
        <v>623.62496</v>
      </c>
      <c r="M9" s="25">
        <v>155.91</v>
      </c>
      <c r="N9" s="98" t="s">
        <v>36</v>
      </c>
      <c r="O9" s="53" t="s">
        <v>27</v>
      </c>
      <c r="P9" s="25"/>
      <c r="Q9" s="63"/>
    </row>
    <row r="10" s="64" customFormat="1" ht="18.6" customHeight="1" spans="1:17">
      <c r="A10" s="27">
        <f t="shared" si="0"/>
        <v>4</v>
      </c>
      <c r="B10" s="63" t="s">
        <v>37</v>
      </c>
      <c r="C10" s="73" t="s">
        <v>22</v>
      </c>
      <c r="D10" s="63" t="s">
        <v>38</v>
      </c>
      <c r="E10" s="63" t="s">
        <v>39</v>
      </c>
      <c r="F10" s="63" t="s">
        <v>31</v>
      </c>
      <c r="G10" s="67">
        <v>18.99</v>
      </c>
      <c r="H10" s="67">
        <v>18.99</v>
      </c>
      <c r="I10" s="25">
        <f t="shared" si="1"/>
        <v>21268.8</v>
      </c>
      <c r="J10" s="47">
        <f t="shared" si="2"/>
        <v>1297.3968</v>
      </c>
      <c r="K10" s="50">
        <v>0.8</v>
      </c>
      <c r="L10" s="47">
        <f t="shared" si="3"/>
        <v>1037.91744</v>
      </c>
      <c r="M10" s="25">
        <v>259.48</v>
      </c>
      <c r="N10" s="63" t="s">
        <v>40</v>
      </c>
      <c r="O10" s="53" t="s">
        <v>27</v>
      </c>
      <c r="P10" s="25"/>
      <c r="Q10" s="63"/>
    </row>
    <row r="11" s="64" customFormat="1" ht="18.6" customHeight="1" spans="1:17">
      <c r="A11" s="27">
        <f t="shared" si="0"/>
        <v>5</v>
      </c>
      <c r="B11" s="63" t="s">
        <v>41</v>
      </c>
      <c r="C11" s="73" t="s">
        <v>22</v>
      </c>
      <c r="D11" s="63" t="s">
        <v>42</v>
      </c>
      <c r="E11" s="63" t="s">
        <v>43</v>
      </c>
      <c r="F11" s="63" t="s">
        <v>31</v>
      </c>
      <c r="G11" s="67">
        <v>11.49</v>
      </c>
      <c r="H11" s="67">
        <v>11.49</v>
      </c>
      <c r="I11" s="25">
        <f t="shared" si="1"/>
        <v>12868.8</v>
      </c>
      <c r="J11" s="47">
        <f t="shared" si="2"/>
        <v>784.9968</v>
      </c>
      <c r="K11" s="50">
        <v>0.8</v>
      </c>
      <c r="L11" s="47">
        <f t="shared" si="3"/>
        <v>627.99744</v>
      </c>
      <c r="M11" s="25">
        <v>157</v>
      </c>
      <c r="N11" s="63" t="s">
        <v>44</v>
      </c>
      <c r="O11" s="53" t="s">
        <v>27</v>
      </c>
      <c r="P11" s="25"/>
      <c r="Q11" s="63"/>
    </row>
    <row r="12" s="64" customFormat="1" ht="18.6" customHeight="1" spans="1:17">
      <c r="A12" s="27">
        <f t="shared" si="0"/>
        <v>6</v>
      </c>
      <c r="B12" s="63" t="s">
        <v>45</v>
      </c>
      <c r="C12" s="73" t="s">
        <v>22</v>
      </c>
      <c r="D12" s="63" t="s">
        <v>46</v>
      </c>
      <c r="E12" s="63" t="s">
        <v>47</v>
      </c>
      <c r="F12" s="63" t="s">
        <v>48</v>
      </c>
      <c r="G12" s="67">
        <v>19.12</v>
      </c>
      <c r="H12" s="67">
        <v>19.12</v>
      </c>
      <c r="I12" s="25">
        <f t="shared" si="1"/>
        <v>21414.4</v>
      </c>
      <c r="J12" s="47">
        <f t="shared" si="2"/>
        <v>1306.2784</v>
      </c>
      <c r="K12" s="50">
        <v>0.8</v>
      </c>
      <c r="L12" s="47">
        <f t="shared" si="3"/>
        <v>1045.02272</v>
      </c>
      <c r="M12" s="25">
        <v>261.26</v>
      </c>
      <c r="N12" s="63" t="s">
        <v>49</v>
      </c>
      <c r="O12" s="53" t="s">
        <v>27</v>
      </c>
      <c r="P12" s="25"/>
      <c r="Q12" s="63"/>
    </row>
    <row r="13" s="64" customFormat="1" ht="18.6" customHeight="1" spans="1:17">
      <c r="A13" s="27">
        <f t="shared" si="0"/>
        <v>7</v>
      </c>
      <c r="B13" s="63" t="s">
        <v>50</v>
      </c>
      <c r="C13" s="73" t="s">
        <v>22</v>
      </c>
      <c r="D13" s="63" t="s">
        <v>51</v>
      </c>
      <c r="E13" s="63" t="s">
        <v>52</v>
      </c>
      <c r="F13" s="25" t="s">
        <v>25</v>
      </c>
      <c r="G13" s="67">
        <v>85.3</v>
      </c>
      <c r="H13" s="67">
        <v>85.3</v>
      </c>
      <c r="I13" s="25">
        <f t="shared" si="1"/>
        <v>95536</v>
      </c>
      <c r="J13" s="47">
        <f t="shared" si="2"/>
        <v>5827.696</v>
      </c>
      <c r="K13" s="50">
        <v>0.8</v>
      </c>
      <c r="L13" s="47">
        <f t="shared" si="3"/>
        <v>4662.1568</v>
      </c>
      <c r="M13" s="25">
        <v>1165.54</v>
      </c>
      <c r="N13" s="63" t="s">
        <v>53</v>
      </c>
      <c r="O13" s="53" t="s">
        <v>27</v>
      </c>
      <c r="P13" s="25"/>
      <c r="Q13" s="63"/>
    </row>
    <row r="14" s="64" customFormat="1" ht="18.6" customHeight="1" spans="1:17">
      <c r="A14" s="27">
        <f t="shared" si="0"/>
        <v>8</v>
      </c>
      <c r="B14" s="63" t="s">
        <v>54</v>
      </c>
      <c r="C14" s="73" t="s">
        <v>22</v>
      </c>
      <c r="D14" s="63" t="s">
        <v>46</v>
      </c>
      <c r="E14" s="63" t="s">
        <v>55</v>
      </c>
      <c r="F14" s="63" t="s">
        <v>48</v>
      </c>
      <c r="G14" s="67">
        <v>9</v>
      </c>
      <c r="H14" s="67">
        <v>9</v>
      </c>
      <c r="I14" s="25">
        <f t="shared" si="1"/>
        <v>10080</v>
      </c>
      <c r="J14" s="47">
        <f t="shared" si="2"/>
        <v>614.88</v>
      </c>
      <c r="K14" s="50">
        <v>0.8</v>
      </c>
      <c r="L14" s="47">
        <f t="shared" si="3"/>
        <v>491.904</v>
      </c>
      <c r="M14" s="25">
        <v>122.98</v>
      </c>
      <c r="N14" s="63" t="s">
        <v>56</v>
      </c>
      <c r="O14" s="53" t="s">
        <v>27</v>
      </c>
      <c r="P14" s="25"/>
      <c r="Q14" s="63"/>
    </row>
    <row r="15" s="64" customFormat="1" ht="18.6" customHeight="1" spans="1:17">
      <c r="A15" s="27">
        <f t="shared" si="0"/>
        <v>9</v>
      </c>
      <c r="B15" s="63" t="s">
        <v>57</v>
      </c>
      <c r="C15" s="73" t="s">
        <v>22</v>
      </c>
      <c r="D15" s="63" t="s">
        <v>51</v>
      </c>
      <c r="E15" s="63" t="s">
        <v>58</v>
      </c>
      <c r="F15" s="63" t="s">
        <v>31</v>
      </c>
      <c r="G15" s="67">
        <v>26.43</v>
      </c>
      <c r="H15" s="67">
        <v>26.43</v>
      </c>
      <c r="I15" s="25">
        <f t="shared" si="1"/>
        <v>29601.6</v>
      </c>
      <c r="J15" s="47">
        <f t="shared" si="2"/>
        <v>1805.6976</v>
      </c>
      <c r="K15" s="50">
        <v>0.8</v>
      </c>
      <c r="L15" s="47">
        <f t="shared" si="3"/>
        <v>1444.55808</v>
      </c>
      <c r="M15" s="25">
        <v>361.14</v>
      </c>
      <c r="N15" s="63" t="s">
        <v>59</v>
      </c>
      <c r="O15" s="53" t="s">
        <v>27</v>
      </c>
      <c r="P15" s="25"/>
      <c r="Q15" s="63"/>
    </row>
    <row r="16" s="64" customFormat="1" ht="18.6" customHeight="1" spans="1:17">
      <c r="A16" s="27">
        <f t="shared" si="0"/>
        <v>10</v>
      </c>
      <c r="B16" s="28" t="s">
        <v>60</v>
      </c>
      <c r="C16" s="73" t="s">
        <v>22</v>
      </c>
      <c r="D16" s="91" t="s">
        <v>61</v>
      </c>
      <c r="E16" s="31" t="s">
        <v>62</v>
      </c>
      <c r="F16" s="63" t="s">
        <v>25</v>
      </c>
      <c r="G16" s="67">
        <v>44.08</v>
      </c>
      <c r="H16" s="92">
        <v>44.08</v>
      </c>
      <c r="I16" s="25">
        <f t="shared" si="1"/>
        <v>49369.6</v>
      </c>
      <c r="J16" s="47">
        <f t="shared" si="2"/>
        <v>3011.5456</v>
      </c>
      <c r="K16" s="50">
        <v>0.8</v>
      </c>
      <c r="L16" s="47">
        <f t="shared" si="3"/>
        <v>2409.23648</v>
      </c>
      <c r="M16" s="25">
        <v>602.31</v>
      </c>
      <c r="N16" s="98" t="s">
        <v>63</v>
      </c>
      <c r="O16" s="53" t="s">
        <v>27</v>
      </c>
      <c r="P16" s="25"/>
      <c r="Q16" s="63"/>
    </row>
    <row r="17" s="64" customFormat="1" ht="18.6" customHeight="1" spans="1:17">
      <c r="A17" s="27">
        <f t="shared" ref="A17:A26" si="4">ROW()-6</f>
        <v>11</v>
      </c>
      <c r="B17" s="63" t="s">
        <v>64</v>
      </c>
      <c r="C17" s="73" t="s">
        <v>22</v>
      </c>
      <c r="D17" s="63" t="s">
        <v>51</v>
      </c>
      <c r="E17" s="63" t="s">
        <v>65</v>
      </c>
      <c r="F17" s="63" t="s">
        <v>31</v>
      </c>
      <c r="G17" s="67">
        <v>28.64</v>
      </c>
      <c r="H17" s="67">
        <v>28.64</v>
      </c>
      <c r="I17" s="25">
        <f t="shared" si="1"/>
        <v>32076.8</v>
      </c>
      <c r="J17" s="47">
        <f t="shared" si="2"/>
        <v>1956.6848</v>
      </c>
      <c r="K17" s="50">
        <v>0.8</v>
      </c>
      <c r="L17" s="47">
        <f t="shared" si="3"/>
        <v>1565.34784</v>
      </c>
      <c r="M17" s="25">
        <v>391.34</v>
      </c>
      <c r="N17" s="63" t="s">
        <v>66</v>
      </c>
      <c r="O17" s="53" t="s">
        <v>27</v>
      </c>
      <c r="P17" s="25"/>
      <c r="Q17" s="63"/>
    </row>
    <row r="18" s="64" customFormat="1" ht="18.6" customHeight="1" spans="1:17">
      <c r="A18" s="27">
        <f t="shared" si="4"/>
        <v>12</v>
      </c>
      <c r="B18" s="28" t="s">
        <v>67</v>
      </c>
      <c r="C18" s="73" t="s">
        <v>22</v>
      </c>
      <c r="D18" s="91" t="s">
        <v>68</v>
      </c>
      <c r="E18" s="31" t="s">
        <v>69</v>
      </c>
      <c r="F18" s="63" t="s">
        <v>48</v>
      </c>
      <c r="G18" s="67">
        <v>13.82</v>
      </c>
      <c r="H18" s="92">
        <v>13.82</v>
      </c>
      <c r="I18" s="25">
        <f t="shared" si="1"/>
        <v>15478.4</v>
      </c>
      <c r="J18" s="47">
        <f t="shared" si="2"/>
        <v>944.1824</v>
      </c>
      <c r="K18" s="50">
        <v>0.8</v>
      </c>
      <c r="L18" s="47">
        <f t="shared" si="3"/>
        <v>755.34592</v>
      </c>
      <c r="M18" s="25">
        <v>188.84</v>
      </c>
      <c r="N18" s="98" t="s">
        <v>70</v>
      </c>
      <c r="O18" s="53" t="s">
        <v>27</v>
      </c>
      <c r="P18" s="25"/>
      <c r="Q18" s="63"/>
    </row>
    <row r="19" s="64" customFormat="1" ht="18.6" customHeight="1" spans="1:17">
      <c r="A19" s="27">
        <f t="shared" si="4"/>
        <v>13</v>
      </c>
      <c r="B19" s="63" t="s">
        <v>71</v>
      </c>
      <c r="C19" s="73" t="s">
        <v>22</v>
      </c>
      <c r="D19" s="63" t="s">
        <v>68</v>
      </c>
      <c r="E19" s="63" t="s">
        <v>72</v>
      </c>
      <c r="F19" s="63" t="s">
        <v>48</v>
      </c>
      <c r="G19" s="67">
        <v>57.95</v>
      </c>
      <c r="H19" s="67">
        <v>57.95</v>
      </c>
      <c r="I19" s="25">
        <f t="shared" si="1"/>
        <v>64904</v>
      </c>
      <c r="J19" s="47">
        <f t="shared" si="2"/>
        <v>3959.144</v>
      </c>
      <c r="K19" s="50">
        <v>0.8</v>
      </c>
      <c r="L19" s="47">
        <f t="shared" si="3"/>
        <v>3167.3152</v>
      </c>
      <c r="M19" s="25">
        <v>791.83</v>
      </c>
      <c r="N19" s="63" t="s">
        <v>73</v>
      </c>
      <c r="O19" s="53" t="s">
        <v>27</v>
      </c>
      <c r="P19" s="25"/>
      <c r="Q19" s="63"/>
    </row>
    <row r="20" s="64" customFormat="1" ht="18.6" customHeight="1" spans="1:17">
      <c r="A20" s="27">
        <f t="shared" si="4"/>
        <v>14</v>
      </c>
      <c r="B20" s="63" t="s">
        <v>74</v>
      </c>
      <c r="C20" s="73" t="s">
        <v>22</v>
      </c>
      <c r="D20" s="63" t="s">
        <v>75</v>
      </c>
      <c r="E20" s="63" t="s">
        <v>76</v>
      </c>
      <c r="F20" s="63" t="s">
        <v>48</v>
      </c>
      <c r="G20" s="67">
        <v>11</v>
      </c>
      <c r="H20" s="67">
        <v>11</v>
      </c>
      <c r="I20" s="25">
        <f t="shared" si="1"/>
        <v>12320</v>
      </c>
      <c r="J20" s="47">
        <f t="shared" si="2"/>
        <v>751.52</v>
      </c>
      <c r="K20" s="50">
        <v>0.8</v>
      </c>
      <c r="L20" s="47">
        <f t="shared" si="3"/>
        <v>601.216</v>
      </c>
      <c r="M20" s="25">
        <v>150.3</v>
      </c>
      <c r="N20" s="63" t="s">
        <v>77</v>
      </c>
      <c r="O20" s="53" t="s">
        <v>27</v>
      </c>
      <c r="P20" s="25"/>
      <c r="Q20" s="63"/>
    </row>
    <row r="21" s="64" customFormat="1" ht="18.6" customHeight="1" spans="1:17">
      <c r="A21" s="27">
        <f t="shared" si="4"/>
        <v>15</v>
      </c>
      <c r="B21" s="63" t="s">
        <v>78</v>
      </c>
      <c r="C21" s="73" t="s">
        <v>22</v>
      </c>
      <c r="D21" s="63" t="s">
        <v>29</v>
      </c>
      <c r="E21" s="63" t="s">
        <v>79</v>
      </c>
      <c r="F21" s="63" t="s">
        <v>31</v>
      </c>
      <c r="G21" s="67">
        <v>7.15</v>
      </c>
      <c r="H21" s="67">
        <v>7.15</v>
      </c>
      <c r="I21" s="25">
        <f t="shared" si="1"/>
        <v>8008</v>
      </c>
      <c r="J21" s="47">
        <f t="shared" si="2"/>
        <v>488.488</v>
      </c>
      <c r="K21" s="50">
        <v>0.8</v>
      </c>
      <c r="L21" s="47">
        <f t="shared" si="3"/>
        <v>390.7904</v>
      </c>
      <c r="M21" s="25">
        <v>97.7</v>
      </c>
      <c r="N21" s="63" t="s">
        <v>80</v>
      </c>
      <c r="O21" s="53" t="s">
        <v>27</v>
      </c>
      <c r="P21" s="25"/>
      <c r="Q21" s="63"/>
    </row>
    <row r="22" s="64" customFormat="1" ht="18.6" customHeight="1" spans="1:17">
      <c r="A22" s="27">
        <f t="shared" si="4"/>
        <v>16</v>
      </c>
      <c r="B22" s="28" t="s">
        <v>81</v>
      </c>
      <c r="C22" s="73" t="s">
        <v>22</v>
      </c>
      <c r="D22" s="91" t="s">
        <v>82</v>
      </c>
      <c r="E22" s="31" t="s">
        <v>83</v>
      </c>
      <c r="F22" s="63" t="s">
        <v>31</v>
      </c>
      <c r="G22" s="67">
        <v>42.46</v>
      </c>
      <c r="H22" s="92">
        <v>42.46</v>
      </c>
      <c r="I22" s="25">
        <f t="shared" si="1"/>
        <v>47555.2</v>
      </c>
      <c r="J22" s="47">
        <f t="shared" si="2"/>
        <v>2900.8672</v>
      </c>
      <c r="K22" s="50">
        <v>0.8</v>
      </c>
      <c r="L22" s="47">
        <f t="shared" si="3"/>
        <v>2320.69376</v>
      </c>
      <c r="M22" s="25">
        <v>580.17</v>
      </c>
      <c r="N22" s="98" t="s">
        <v>84</v>
      </c>
      <c r="O22" s="53" t="s">
        <v>27</v>
      </c>
      <c r="P22" s="25"/>
      <c r="Q22" s="63"/>
    </row>
    <row r="23" s="64" customFormat="1" ht="18.6" customHeight="1" spans="1:17">
      <c r="A23" s="27">
        <f t="shared" si="4"/>
        <v>17</v>
      </c>
      <c r="B23" s="28" t="s">
        <v>85</v>
      </c>
      <c r="C23" s="73" t="s">
        <v>22</v>
      </c>
      <c r="D23" s="91" t="s">
        <v>86</v>
      </c>
      <c r="E23" s="31" t="s">
        <v>87</v>
      </c>
      <c r="F23" s="63" t="s">
        <v>48</v>
      </c>
      <c r="G23" s="67">
        <v>9.75</v>
      </c>
      <c r="H23" s="92">
        <v>9.75</v>
      </c>
      <c r="I23" s="25">
        <f t="shared" si="1"/>
        <v>10920</v>
      </c>
      <c r="J23" s="47">
        <f t="shared" si="2"/>
        <v>666.12</v>
      </c>
      <c r="K23" s="50">
        <v>0.8</v>
      </c>
      <c r="L23" s="47">
        <f t="shared" si="3"/>
        <v>532.896</v>
      </c>
      <c r="M23" s="25">
        <v>133.22</v>
      </c>
      <c r="N23" s="98" t="s">
        <v>88</v>
      </c>
      <c r="O23" s="53" t="s">
        <v>27</v>
      </c>
      <c r="P23" s="25"/>
      <c r="Q23" s="63"/>
    </row>
    <row r="24" s="64" customFormat="1" ht="18.6" customHeight="1" spans="1:17">
      <c r="A24" s="27">
        <f t="shared" si="4"/>
        <v>18</v>
      </c>
      <c r="B24" s="63" t="s">
        <v>89</v>
      </c>
      <c r="C24" s="73" t="s">
        <v>22</v>
      </c>
      <c r="D24" s="63" t="s">
        <v>90</v>
      </c>
      <c r="E24" s="63" t="s">
        <v>91</v>
      </c>
      <c r="F24" s="25" t="s">
        <v>25</v>
      </c>
      <c r="G24" s="67">
        <v>12</v>
      </c>
      <c r="H24" s="67">
        <v>12</v>
      </c>
      <c r="I24" s="25">
        <f t="shared" si="1"/>
        <v>13440</v>
      </c>
      <c r="J24" s="47">
        <f t="shared" si="2"/>
        <v>819.84</v>
      </c>
      <c r="K24" s="50">
        <v>0.8</v>
      </c>
      <c r="L24" s="47">
        <f t="shared" si="3"/>
        <v>655.872</v>
      </c>
      <c r="M24" s="25">
        <v>163.97</v>
      </c>
      <c r="N24" s="63" t="s">
        <v>92</v>
      </c>
      <c r="O24" s="53" t="s">
        <v>27</v>
      </c>
      <c r="P24" s="25"/>
      <c r="Q24" s="63"/>
    </row>
    <row r="25" s="64" customFormat="1" ht="18.6" customHeight="1" spans="1:17">
      <c r="A25" s="27">
        <f t="shared" si="4"/>
        <v>19</v>
      </c>
      <c r="B25" s="63" t="s">
        <v>93</v>
      </c>
      <c r="C25" s="73" t="s">
        <v>22</v>
      </c>
      <c r="D25" s="63" t="s">
        <v>94</v>
      </c>
      <c r="E25" s="63" t="s">
        <v>95</v>
      </c>
      <c r="F25" s="25" t="s">
        <v>25</v>
      </c>
      <c r="G25" s="67">
        <v>23</v>
      </c>
      <c r="H25" s="67">
        <v>23</v>
      </c>
      <c r="I25" s="25">
        <f t="shared" si="1"/>
        <v>25760</v>
      </c>
      <c r="J25" s="47">
        <f t="shared" si="2"/>
        <v>1571.36</v>
      </c>
      <c r="K25" s="50">
        <v>0.8</v>
      </c>
      <c r="L25" s="47">
        <f t="shared" si="3"/>
        <v>1257.088</v>
      </c>
      <c r="M25" s="25">
        <v>314.27</v>
      </c>
      <c r="N25" s="63" t="s">
        <v>96</v>
      </c>
      <c r="O25" s="53" t="s">
        <v>27</v>
      </c>
      <c r="P25" s="25"/>
      <c r="Q25" s="63"/>
    </row>
    <row r="26" s="64" customFormat="1" ht="18.6" customHeight="1" spans="1:17">
      <c r="A26" s="27">
        <f t="shared" si="4"/>
        <v>20</v>
      </c>
      <c r="B26" s="63" t="s">
        <v>97</v>
      </c>
      <c r="C26" s="73" t="s">
        <v>22</v>
      </c>
      <c r="D26" s="63" t="s">
        <v>98</v>
      </c>
      <c r="E26" s="63" t="s">
        <v>99</v>
      </c>
      <c r="F26" s="63" t="s">
        <v>31</v>
      </c>
      <c r="G26" s="67">
        <v>60.18</v>
      </c>
      <c r="H26" s="67">
        <v>60.18</v>
      </c>
      <c r="I26" s="25">
        <f t="shared" si="1"/>
        <v>67401.6</v>
      </c>
      <c r="J26" s="47">
        <f t="shared" si="2"/>
        <v>4111.4976</v>
      </c>
      <c r="K26" s="50">
        <v>0.8</v>
      </c>
      <c r="L26" s="47">
        <f t="shared" si="3"/>
        <v>3289.19808</v>
      </c>
      <c r="M26" s="25">
        <v>822.3</v>
      </c>
      <c r="N26" s="63" t="s">
        <v>100</v>
      </c>
      <c r="O26" s="53" t="s">
        <v>27</v>
      </c>
      <c r="P26" s="25"/>
      <c r="Q26" s="63"/>
    </row>
    <row r="27" s="64" customFormat="1" ht="18.6" customHeight="1" spans="1:17">
      <c r="A27" s="27">
        <f t="shared" ref="A27:A52" si="5">ROW()-6</f>
        <v>21</v>
      </c>
      <c r="B27" s="63" t="s">
        <v>101</v>
      </c>
      <c r="C27" s="73" t="s">
        <v>22</v>
      </c>
      <c r="D27" s="63" t="s">
        <v>46</v>
      </c>
      <c r="E27" s="63" t="s">
        <v>102</v>
      </c>
      <c r="F27" s="63" t="s">
        <v>103</v>
      </c>
      <c r="G27" s="67">
        <v>33</v>
      </c>
      <c r="H27" s="67">
        <v>33</v>
      </c>
      <c r="I27" s="25">
        <f t="shared" si="1"/>
        <v>36960</v>
      </c>
      <c r="J27" s="47">
        <f t="shared" si="2"/>
        <v>2254.56</v>
      </c>
      <c r="K27" s="50">
        <v>0.8</v>
      </c>
      <c r="L27" s="47">
        <f t="shared" si="3"/>
        <v>1803.648</v>
      </c>
      <c r="M27" s="25">
        <v>450.91</v>
      </c>
      <c r="N27" s="63" t="s">
        <v>104</v>
      </c>
      <c r="O27" s="53" t="s">
        <v>27</v>
      </c>
      <c r="P27" s="25"/>
      <c r="Q27" s="63"/>
    </row>
    <row r="28" s="64" customFormat="1" ht="18.6" customHeight="1" spans="1:17">
      <c r="A28" s="27">
        <f t="shared" si="5"/>
        <v>22</v>
      </c>
      <c r="B28" s="63" t="s">
        <v>105</v>
      </c>
      <c r="C28" s="73" t="s">
        <v>22</v>
      </c>
      <c r="D28" s="63" t="s">
        <v>46</v>
      </c>
      <c r="E28" s="63" t="s">
        <v>106</v>
      </c>
      <c r="F28" s="63" t="s">
        <v>103</v>
      </c>
      <c r="G28" s="67">
        <v>32.3</v>
      </c>
      <c r="H28" s="67">
        <v>32.3</v>
      </c>
      <c r="I28" s="25">
        <f t="shared" si="1"/>
        <v>36176</v>
      </c>
      <c r="J28" s="47">
        <f t="shared" si="2"/>
        <v>2206.736</v>
      </c>
      <c r="K28" s="50">
        <v>0.8</v>
      </c>
      <c r="L28" s="47">
        <f t="shared" si="3"/>
        <v>1765.3888</v>
      </c>
      <c r="M28" s="25">
        <v>441.35</v>
      </c>
      <c r="N28" s="63" t="s">
        <v>107</v>
      </c>
      <c r="O28" s="53" t="s">
        <v>27</v>
      </c>
      <c r="P28" s="25"/>
      <c r="Q28" s="63"/>
    </row>
    <row r="29" s="64" customFormat="1" ht="18.6" customHeight="1" spans="1:17">
      <c r="A29" s="27">
        <f t="shared" si="5"/>
        <v>23</v>
      </c>
      <c r="B29" s="28" t="s">
        <v>108</v>
      </c>
      <c r="C29" s="73" t="s">
        <v>22</v>
      </c>
      <c r="D29" s="91" t="s">
        <v>98</v>
      </c>
      <c r="E29" s="31" t="s">
        <v>109</v>
      </c>
      <c r="F29" s="63" t="s">
        <v>48</v>
      </c>
      <c r="G29" s="67">
        <v>17</v>
      </c>
      <c r="H29" s="92">
        <v>17</v>
      </c>
      <c r="I29" s="25">
        <f t="shared" si="1"/>
        <v>19040</v>
      </c>
      <c r="J29" s="47">
        <f t="shared" si="2"/>
        <v>1161.44</v>
      </c>
      <c r="K29" s="50">
        <v>0.8</v>
      </c>
      <c r="L29" s="47">
        <f t="shared" si="3"/>
        <v>929.152</v>
      </c>
      <c r="M29" s="25">
        <v>232.29</v>
      </c>
      <c r="N29" s="98" t="s">
        <v>110</v>
      </c>
      <c r="O29" s="53" t="s">
        <v>27</v>
      </c>
      <c r="P29" s="25"/>
      <c r="Q29" s="63"/>
    </row>
    <row r="30" s="64" customFormat="1" ht="18.6" customHeight="1" spans="1:17">
      <c r="A30" s="27">
        <f t="shared" si="5"/>
        <v>24</v>
      </c>
      <c r="B30" s="63" t="s">
        <v>111</v>
      </c>
      <c r="C30" s="73" t="s">
        <v>22</v>
      </c>
      <c r="D30" s="63" t="s">
        <v>112</v>
      </c>
      <c r="E30" s="63" t="s">
        <v>113</v>
      </c>
      <c r="F30" s="63" t="s">
        <v>103</v>
      </c>
      <c r="G30" s="67">
        <v>29.4</v>
      </c>
      <c r="H30" s="67">
        <v>29.4</v>
      </c>
      <c r="I30" s="25">
        <f t="shared" si="1"/>
        <v>32928</v>
      </c>
      <c r="J30" s="47">
        <f t="shared" si="2"/>
        <v>2008.608</v>
      </c>
      <c r="K30" s="50">
        <v>0.8</v>
      </c>
      <c r="L30" s="47">
        <f t="shared" si="3"/>
        <v>1606.8864</v>
      </c>
      <c r="M30" s="25">
        <v>401.72</v>
      </c>
      <c r="N30" s="63" t="s">
        <v>114</v>
      </c>
      <c r="O30" s="53" t="s">
        <v>27</v>
      </c>
      <c r="P30" s="25"/>
      <c r="Q30" s="63"/>
    </row>
    <row r="31" s="64" customFormat="1" ht="18.6" customHeight="1" spans="1:17">
      <c r="A31" s="27">
        <f t="shared" si="5"/>
        <v>25</v>
      </c>
      <c r="B31" s="63" t="s">
        <v>115</v>
      </c>
      <c r="C31" s="73" t="s">
        <v>22</v>
      </c>
      <c r="D31" s="105" t="s">
        <v>38</v>
      </c>
      <c r="E31" s="63" t="s">
        <v>116</v>
      </c>
      <c r="F31" s="63" t="s">
        <v>103</v>
      </c>
      <c r="G31" s="63">
        <v>14.26</v>
      </c>
      <c r="H31" s="63">
        <v>14.26</v>
      </c>
      <c r="I31" s="25">
        <f t="shared" si="1"/>
        <v>15971.2</v>
      </c>
      <c r="J31" s="47">
        <f t="shared" si="2"/>
        <v>974.2432</v>
      </c>
      <c r="K31" s="50">
        <v>0.8</v>
      </c>
      <c r="L31" s="47">
        <f t="shared" si="3"/>
        <v>779.39456</v>
      </c>
      <c r="M31" s="25">
        <v>194.85</v>
      </c>
      <c r="N31" s="105" t="s">
        <v>117</v>
      </c>
      <c r="O31" s="53" t="s">
        <v>27</v>
      </c>
      <c r="P31" s="25"/>
      <c r="Q31" s="63"/>
    </row>
    <row r="32" s="64" customFormat="1" ht="18.6" customHeight="1" spans="1:17">
      <c r="A32" s="27">
        <f t="shared" si="5"/>
        <v>26</v>
      </c>
      <c r="B32" s="28" t="s">
        <v>118</v>
      </c>
      <c r="C32" s="73" t="s">
        <v>22</v>
      </c>
      <c r="D32" s="91" t="s">
        <v>119</v>
      </c>
      <c r="E32" s="31" t="s">
        <v>120</v>
      </c>
      <c r="F32" s="63" t="s">
        <v>48</v>
      </c>
      <c r="G32" s="67">
        <v>9.75</v>
      </c>
      <c r="H32" s="92">
        <v>9.75</v>
      </c>
      <c r="I32" s="25">
        <f t="shared" si="1"/>
        <v>10920</v>
      </c>
      <c r="J32" s="47">
        <f t="shared" si="2"/>
        <v>666.12</v>
      </c>
      <c r="K32" s="50">
        <v>0.8</v>
      </c>
      <c r="L32" s="47">
        <f t="shared" si="3"/>
        <v>532.896</v>
      </c>
      <c r="M32" s="25">
        <v>133.22</v>
      </c>
      <c r="N32" s="98" t="s">
        <v>121</v>
      </c>
      <c r="O32" s="53" t="s">
        <v>27</v>
      </c>
      <c r="P32" s="25"/>
      <c r="Q32" s="63"/>
    </row>
    <row r="33" s="64" customFormat="1" ht="18.6" customHeight="1" spans="1:17">
      <c r="A33" s="27">
        <f t="shared" si="5"/>
        <v>27</v>
      </c>
      <c r="B33" s="28" t="s">
        <v>122</v>
      </c>
      <c r="C33" s="73" t="s">
        <v>22</v>
      </c>
      <c r="D33" s="91" t="s">
        <v>119</v>
      </c>
      <c r="E33" s="31" t="s">
        <v>123</v>
      </c>
      <c r="F33" s="25" t="s">
        <v>25</v>
      </c>
      <c r="G33" s="67">
        <v>5</v>
      </c>
      <c r="H33" s="92">
        <v>5</v>
      </c>
      <c r="I33" s="25">
        <f t="shared" si="1"/>
        <v>5600</v>
      </c>
      <c r="J33" s="47">
        <f t="shared" si="2"/>
        <v>341.6</v>
      </c>
      <c r="K33" s="50">
        <v>0.8</v>
      </c>
      <c r="L33" s="47">
        <f t="shared" si="3"/>
        <v>273.28</v>
      </c>
      <c r="M33" s="25">
        <v>68.32</v>
      </c>
      <c r="N33" s="98" t="s">
        <v>124</v>
      </c>
      <c r="O33" s="53" t="s">
        <v>27</v>
      </c>
      <c r="P33" s="25"/>
      <c r="Q33" s="63"/>
    </row>
    <row r="34" s="64" customFormat="1" ht="18.6" customHeight="1" spans="1:17">
      <c r="A34" s="27">
        <f t="shared" si="5"/>
        <v>28</v>
      </c>
      <c r="B34" s="63" t="s">
        <v>125</v>
      </c>
      <c r="C34" s="73" t="s">
        <v>22</v>
      </c>
      <c r="D34" s="63" t="s">
        <v>82</v>
      </c>
      <c r="E34" s="63" t="s">
        <v>126</v>
      </c>
      <c r="F34" s="63" t="s">
        <v>48</v>
      </c>
      <c r="G34" s="67">
        <v>13</v>
      </c>
      <c r="H34" s="67">
        <v>13</v>
      </c>
      <c r="I34" s="25">
        <f t="shared" si="1"/>
        <v>14560</v>
      </c>
      <c r="J34" s="47">
        <f t="shared" si="2"/>
        <v>888.16</v>
      </c>
      <c r="K34" s="50">
        <v>0.8</v>
      </c>
      <c r="L34" s="47">
        <f t="shared" si="3"/>
        <v>710.528</v>
      </c>
      <c r="M34" s="25">
        <v>177.63</v>
      </c>
      <c r="N34" s="63" t="s">
        <v>127</v>
      </c>
      <c r="O34" s="53" t="s">
        <v>27</v>
      </c>
      <c r="P34" s="25"/>
      <c r="Q34" s="63"/>
    </row>
    <row r="35" s="64" customFormat="1" ht="18.6" customHeight="1" spans="1:17">
      <c r="A35" s="27">
        <f t="shared" si="5"/>
        <v>29</v>
      </c>
      <c r="B35" s="63" t="s">
        <v>128</v>
      </c>
      <c r="C35" s="73" t="s">
        <v>22</v>
      </c>
      <c r="D35" s="63" t="s">
        <v>129</v>
      </c>
      <c r="E35" s="63" t="s">
        <v>130</v>
      </c>
      <c r="F35" s="63" t="s">
        <v>48</v>
      </c>
      <c r="G35" s="67">
        <v>9</v>
      </c>
      <c r="H35" s="67">
        <v>9</v>
      </c>
      <c r="I35" s="25">
        <f t="shared" si="1"/>
        <v>10080</v>
      </c>
      <c r="J35" s="47">
        <f t="shared" si="2"/>
        <v>614.88</v>
      </c>
      <c r="K35" s="50">
        <v>0.8</v>
      </c>
      <c r="L35" s="47">
        <f t="shared" si="3"/>
        <v>491.904</v>
      </c>
      <c r="M35" s="25">
        <v>122.98</v>
      </c>
      <c r="N35" s="63" t="s">
        <v>131</v>
      </c>
      <c r="O35" s="53" t="s">
        <v>27</v>
      </c>
      <c r="P35" s="25"/>
      <c r="Q35" s="63"/>
    </row>
    <row r="36" s="64" customFormat="1" ht="18.6" customHeight="1" spans="1:17">
      <c r="A36" s="27">
        <f t="shared" si="5"/>
        <v>30</v>
      </c>
      <c r="B36" s="63" t="s">
        <v>132</v>
      </c>
      <c r="C36" s="73" t="s">
        <v>22</v>
      </c>
      <c r="D36" s="63" t="s">
        <v>133</v>
      </c>
      <c r="E36" s="63" t="s">
        <v>134</v>
      </c>
      <c r="F36" s="63" t="s">
        <v>103</v>
      </c>
      <c r="G36" s="67">
        <v>30.97</v>
      </c>
      <c r="H36" s="67">
        <v>30.97</v>
      </c>
      <c r="I36" s="25">
        <f t="shared" si="1"/>
        <v>34686.4</v>
      </c>
      <c r="J36" s="47">
        <f t="shared" si="2"/>
        <v>2115.8704</v>
      </c>
      <c r="K36" s="50">
        <v>0.8</v>
      </c>
      <c r="L36" s="47">
        <f t="shared" si="3"/>
        <v>1692.69632</v>
      </c>
      <c r="M36" s="25">
        <v>423.17</v>
      </c>
      <c r="N36" s="63" t="s">
        <v>135</v>
      </c>
      <c r="O36" s="53" t="s">
        <v>27</v>
      </c>
      <c r="P36" s="25"/>
      <c r="Q36" s="63"/>
    </row>
    <row r="37" s="64" customFormat="1" ht="18.6" customHeight="1" spans="1:17">
      <c r="A37" s="27">
        <f t="shared" si="5"/>
        <v>31</v>
      </c>
      <c r="B37" s="28" t="s">
        <v>136</v>
      </c>
      <c r="C37" s="73" t="s">
        <v>22</v>
      </c>
      <c r="D37" s="91" t="s">
        <v>133</v>
      </c>
      <c r="E37" s="31" t="s">
        <v>137</v>
      </c>
      <c r="F37" s="25" t="s">
        <v>25</v>
      </c>
      <c r="G37" s="67">
        <v>17.3</v>
      </c>
      <c r="H37" s="92">
        <v>17.3</v>
      </c>
      <c r="I37" s="25">
        <f t="shared" si="1"/>
        <v>19376</v>
      </c>
      <c r="J37" s="47">
        <f t="shared" si="2"/>
        <v>1181.936</v>
      </c>
      <c r="K37" s="50">
        <v>0.8</v>
      </c>
      <c r="L37" s="47">
        <f t="shared" si="3"/>
        <v>945.5488</v>
      </c>
      <c r="M37" s="25">
        <v>236.39</v>
      </c>
      <c r="N37" s="98" t="s">
        <v>138</v>
      </c>
      <c r="O37" s="53" t="s">
        <v>27</v>
      </c>
      <c r="P37" s="25"/>
      <c r="Q37" s="63"/>
    </row>
    <row r="38" s="64" customFormat="1" ht="18.6" customHeight="1" spans="1:17">
      <c r="A38" s="27">
        <f t="shared" si="5"/>
        <v>32</v>
      </c>
      <c r="B38" s="63" t="s">
        <v>139</v>
      </c>
      <c r="C38" s="73" t="s">
        <v>22</v>
      </c>
      <c r="D38" s="63" t="s">
        <v>119</v>
      </c>
      <c r="E38" s="63" t="s">
        <v>140</v>
      </c>
      <c r="F38" s="63" t="s">
        <v>48</v>
      </c>
      <c r="G38" s="67">
        <v>5</v>
      </c>
      <c r="H38" s="67">
        <v>5</v>
      </c>
      <c r="I38" s="25">
        <f t="shared" si="1"/>
        <v>5600</v>
      </c>
      <c r="J38" s="47">
        <f t="shared" si="2"/>
        <v>341.6</v>
      </c>
      <c r="K38" s="50">
        <v>0.8</v>
      </c>
      <c r="L38" s="47">
        <f t="shared" si="3"/>
        <v>273.28</v>
      </c>
      <c r="M38" s="25">
        <v>68.32</v>
      </c>
      <c r="N38" s="63" t="s">
        <v>141</v>
      </c>
      <c r="O38" s="53" t="s">
        <v>27</v>
      </c>
      <c r="P38" s="25"/>
      <c r="Q38" s="63"/>
    </row>
    <row r="39" s="64" customFormat="1" ht="18.6" customHeight="1" spans="1:17">
      <c r="A39" s="27">
        <f t="shared" si="5"/>
        <v>33</v>
      </c>
      <c r="B39" s="63" t="s">
        <v>142</v>
      </c>
      <c r="C39" s="73" t="s">
        <v>22</v>
      </c>
      <c r="D39" s="63" t="s">
        <v>143</v>
      </c>
      <c r="E39" s="63" t="s">
        <v>144</v>
      </c>
      <c r="F39" s="63" t="s">
        <v>31</v>
      </c>
      <c r="G39" s="67">
        <v>42.35</v>
      </c>
      <c r="H39" s="67">
        <v>42.35</v>
      </c>
      <c r="I39" s="25">
        <f t="shared" si="1"/>
        <v>47432</v>
      </c>
      <c r="J39" s="47">
        <f t="shared" si="2"/>
        <v>2893.352</v>
      </c>
      <c r="K39" s="50">
        <v>0.8</v>
      </c>
      <c r="L39" s="47">
        <f t="shared" si="3"/>
        <v>2314.6816</v>
      </c>
      <c r="M39" s="25">
        <v>578.67</v>
      </c>
      <c r="N39" s="63" t="s">
        <v>145</v>
      </c>
      <c r="O39" s="53" t="s">
        <v>27</v>
      </c>
      <c r="P39" s="25"/>
      <c r="Q39" s="63"/>
    </row>
    <row r="40" s="64" customFormat="1" ht="18.6" customHeight="1" spans="1:17">
      <c r="A40" s="27">
        <f t="shared" si="5"/>
        <v>34</v>
      </c>
      <c r="B40" s="63" t="s">
        <v>146</v>
      </c>
      <c r="C40" s="73" t="s">
        <v>22</v>
      </c>
      <c r="D40" s="63" t="s">
        <v>147</v>
      </c>
      <c r="E40" s="63" t="s">
        <v>148</v>
      </c>
      <c r="F40" s="63" t="s">
        <v>103</v>
      </c>
      <c r="G40" s="67">
        <v>18.52</v>
      </c>
      <c r="H40" s="67">
        <v>18.52</v>
      </c>
      <c r="I40" s="25">
        <f t="shared" si="1"/>
        <v>20742.4</v>
      </c>
      <c r="J40" s="47">
        <f t="shared" si="2"/>
        <v>1265.2864</v>
      </c>
      <c r="K40" s="50">
        <v>0.8</v>
      </c>
      <c r="L40" s="47">
        <f t="shared" si="3"/>
        <v>1012.22912</v>
      </c>
      <c r="M40" s="25">
        <v>253.06</v>
      </c>
      <c r="N40" s="63" t="s">
        <v>149</v>
      </c>
      <c r="O40" s="53" t="s">
        <v>27</v>
      </c>
      <c r="P40" s="25"/>
      <c r="Q40" s="63"/>
    </row>
    <row r="41" s="64" customFormat="1" ht="18.6" customHeight="1" spans="1:17">
      <c r="A41" s="27">
        <f t="shared" si="5"/>
        <v>35</v>
      </c>
      <c r="B41" s="63" t="s">
        <v>150</v>
      </c>
      <c r="C41" s="73" t="s">
        <v>22</v>
      </c>
      <c r="D41" s="63" t="s">
        <v>23</v>
      </c>
      <c r="E41" s="63" t="s">
        <v>151</v>
      </c>
      <c r="F41" s="63" t="s">
        <v>48</v>
      </c>
      <c r="G41" s="67">
        <v>11</v>
      </c>
      <c r="H41" s="67">
        <v>11</v>
      </c>
      <c r="I41" s="25">
        <f t="shared" si="1"/>
        <v>12320</v>
      </c>
      <c r="J41" s="47">
        <f t="shared" si="2"/>
        <v>751.52</v>
      </c>
      <c r="K41" s="50">
        <v>0.8</v>
      </c>
      <c r="L41" s="47">
        <f t="shared" si="3"/>
        <v>601.216</v>
      </c>
      <c r="M41" s="25">
        <v>150.3</v>
      </c>
      <c r="N41" s="63" t="s">
        <v>152</v>
      </c>
      <c r="O41" s="53" t="s">
        <v>27</v>
      </c>
      <c r="P41" s="25"/>
      <c r="Q41" s="63"/>
    </row>
    <row r="42" s="64" customFormat="1" ht="18.6" customHeight="1" spans="1:17">
      <c r="A42" s="27">
        <f t="shared" si="5"/>
        <v>36</v>
      </c>
      <c r="B42" s="63" t="s">
        <v>153</v>
      </c>
      <c r="C42" s="73" t="s">
        <v>22</v>
      </c>
      <c r="D42" s="63" t="s">
        <v>29</v>
      </c>
      <c r="E42" s="63" t="s">
        <v>154</v>
      </c>
      <c r="F42" s="63" t="s">
        <v>48</v>
      </c>
      <c r="G42" s="67">
        <v>13</v>
      </c>
      <c r="H42" s="67">
        <v>13</v>
      </c>
      <c r="I42" s="25">
        <f t="shared" si="1"/>
        <v>14560</v>
      </c>
      <c r="J42" s="47">
        <f t="shared" si="2"/>
        <v>888.16</v>
      </c>
      <c r="K42" s="50">
        <v>0.8</v>
      </c>
      <c r="L42" s="47">
        <f t="shared" si="3"/>
        <v>710.528</v>
      </c>
      <c r="M42" s="25">
        <v>177.63</v>
      </c>
      <c r="N42" s="63" t="s">
        <v>155</v>
      </c>
      <c r="O42" s="53" t="s">
        <v>27</v>
      </c>
      <c r="P42" s="25"/>
      <c r="Q42" s="63"/>
    </row>
    <row r="43" s="64" customFormat="1" ht="18.6" customHeight="1" spans="1:17">
      <c r="A43" s="27">
        <f t="shared" si="5"/>
        <v>37</v>
      </c>
      <c r="B43" s="63" t="s">
        <v>156</v>
      </c>
      <c r="C43" s="73" t="s">
        <v>22</v>
      </c>
      <c r="D43" s="63" t="s">
        <v>133</v>
      </c>
      <c r="E43" s="63" t="s">
        <v>157</v>
      </c>
      <c r="F43" s="63" t="s">
        <v>48</v>
      </c>
      <c r="G43" s="67">
        <v>63</v>
      </c>
      <c r="H43" s="67">
        <v>63</v>
      </c>
      <c r="I43" s="25">
        <f t="shared" si="1"/>
        <v>70560</v>
      </c>
      <c r="J43" s="47">
        <f t="shared" si="2"/>
        <v>4304.16</v>
      </c>
      <c r="K43" s="50">
        <v>0.8</v>
      </c>
      <c r="L43" s="47">
        <f t="shared" si="3"/>
        <v>3443.328</v>
      </c>
      <c r="M43" s="25">
        <v>860.83</v>
      </c>
      <c r="N43" s="63" t="s">
        <v>158</v>
      </c>
      <c r="O43" s="53" t="s">
        <v>27</v>
      </c>
      <c r="P43" s="25"/>
      <c r="Q43" s="63"/>
    </row>
    <row r="44" s="64" customFormat="1" ht="18.6" customHeight="1" spans="1:17">
      <c r="A44" s="27">
        <f t="shared" si="5"/>
        <v>38</v>
      </c>
      <c r="B44" s="63" t="s">
        <v>159</v>
      </c>
      <c r="C44" s="73" t="s">
        <v>22</v>
      </c>
      <c r="D44" s="63" t="s">
        <v>160</v>
      </c>
      <c r="E44" s="63" t="s">
        <v>161</v>
      </c>
      <c r="F44" s="63" t="s">
        <v>103</v>
      </c>
      <c r="G44" s="67">
        <v>69.98</v>
      </c>
      <c r="H44" s="67">
        <v>69.98</v>
      </c>
      <c r="I44" s="25">
        <f t="shared" si="1"/>
        <v>78377.6</v>
      </c>
      <c r="J44" s="47">
        <f t="shared" si="2"/>
        <v>4781.0336</v>
      </c>
      <c r="K44" s="50">
        <v>0.8</v>
      </c>
      <c r="L44" s="47">
        <f t="shared" si="3"/>
        <v>3824.82688</v>
      </c>
      <c r="M44" s="25">
        <v>956.21</v>
      </c>
      <c r="N44" s="63" t="s">
        <v>162</v>
      </c>
      <c r="O44" s="53" t="s">
        <v>27</v>
      </c>
      <c r="P44" s="25"/>
      <c r="Q44" s="63"/>
    </row>
    <row r="45" s="64" customFormat="1" ht="18.6" customHeight="1" spans="1:17">
      <c r="A45" s="27">
        <f t="shared" si="5"/>
        <v>39</v>
      </c>
      <c r="B45" s="63" t="s">
        <v>163</v>
      </c>
      <c r="C45" s="73" t="s">
        <v>22</v>
      </c>
      <c r="D45" s="63" t="s">
        <v>164</v>
      </c>
      <c r="E45" s="63" t="s">
        <v>157</v>
      </c>
      <c r="F45" s="63" t="s">
        <v>48</v>
      </c>
      <c r="G45" s="67">
        <v>12.79</v>
      </c>
      <c r="H45" s="67">
        <v>12.79</v>
      </c>
      <c r="I45" s="25">
        <f t="shared" si="1"/>
        <v>14324.8</v>
      </c>
      <c r="J45" s="47">
        <f t="shared" si="2"/>
        <v>873.8128</v>
      </c>
      <c r="K45" s="50">
        <v>0.8</v>
      </c>
      <c r="L45" s="47">
        <f t="shared" si="3"/>
        <v>699.05024</v>
      </c>
      <c r="M45" s="25">
        <v>174.76</v>
      </c>
      <c r="N45" s="63" t="s">
        <v>165</v>
      </c>
      <c r="O45" s="53" t="s">
        <v>27</v>
      </c>
      <c r="P45" s="25"/>
      <c r="Q45" s="63"/>
    </row>
    <row r="46" s="64" customFormat="1" ht="18.6" customHeight="1" spans="1:17">
      <c r="A46" s="27">
        <f t="shared" si="5"/>
        <v>40</v>
      </c>
      <c r="B46" s="63" t="s">
        <v>166</v>
      </c>
      <c r="C46" s="73" t="s">
        <v>22</v>
      </c>
      <c r="D46" s="63" t="s">
        <v>98</v>
      </c>
      <c r="E46" s="63" t="s">
        <v>167</v>
      </c>
      <c r="F46" s="63" t="s">
        <v>103</v>
      </c>
      <c r="G46" s="67">
        <v>74.7</v>
      </c>
      <c r="H46" s="67">
        <v>74.7</v>
      </c>
      <c r="I46" s="25">
        <f t="shared" si="1"/>
        <v>83664</v>
      </c>
      <c r="J46" s="47">
        <f t="shared" si="2"/>
        <v>5103.504</v>
      </c>
      <c r="K46" s="50">
        <v>0.8</v>
      </c>
      <c r="L46" s="47">
        <f t="shared" si="3"/>
        <v>4082.8032</v>
      </c>
      <c r="M46" s="25">
        <v>1020.7</v>
      </c>
      <c r="N46" s="63" t="s">
        <v>168</v>
      </c>
      <c r="O46" s="53" t="s">
        <v>27</v>
      </c>
      <c r="P46" s="25"/>
      <c r="Q46" s="63"/>
    </row>
    <row r="47" s="64" customFormat="1" ht="18.6" customHeight="1" spans="1:17">
      <c r="A47" s="27">
        <f t="shared" si="5"/>
        <v>41</v>
      </c>
      <c r="B47" s="28" t="s">
        <v>169</v>
      </c>
      <c r="C47" s="73" t="s">
        <v>22</v>
      </c>
      <c r="D47" s="91" t="s">
        <v>51</v>
      </c>
      <c r="E47" s="31" t="s">
        <v>170</v>
      </c>
      <c r="F47" s="63" t="s">
        <v>25</v>
      </c>
      <c r="G47" s="67">
        <v>85.1</v>
      </c>
      <c r="H47" s="92">
        <v>85.1</v>
      </c>
      <c r="I47" s="25">
        <f t="shared" si="1"/>
        <v>95312</v>
      </c>
      <c r="J47" s="47">
        <f t="shared" si="2"/>
        <v>5814.032</v>
      </c>
      <c r="K47" s="50">
        <v>0.8</v>
      </c>
      <c r="L47" s="47">
        <f t="shared" si="3"/>
        <v>4651.2256</v>
      </c>
      <c r="M47" s="25">
        <v>1162.81</v>
      </c>
      <c r="N47" s="98" t="s">
        <v>171</v>
      </c>
      <c r="O47" s="53" t="s">
        <v>27</v>
      </c>
      <c r="P47" s="25"/>
      <c r="Q47" s="63"/>
    </row>
    <row r="48" s="64" customFormat="1" ht="18.6" customHeight="1" spans="1:17">
      <c r="A48" s="27">
        <f t="shared" si="5"/>
        <v>42</v>
      </c>
      <c r="B48" s="63" t="s">
        <v>172</v>
      </c>
      <c r="C48" s="73" t="s">
        <v>22</v>
      </c>
      <c r="D48" s="63" t="s">
        <v>98</v>
      </c>
      <c r="E48" s="63" t="s">
        <v>173</v>
      </c>
      <c r="F48" s="63" t="s">
        <v>48</v>
      </c>
      <c r="G48" s="67">
        <v>12</v>
      </c>
      <c r="H48" s="67">
        <v>12</v>
      </c>
      <c r="I48" s="25">
        <f t="shared" si="1"/>
        <v>13440</v>
      </c>
      <c r="J48" s="47">
        <f t="shared" si="2"/>
        <v>819.84</v>
      </c>
      <c r="K48" s="50">
        <v>0.8</v>
      </c>
      <c r="L48" s="47">
        <f t="shared" si="3"/>
        <v>655.872</v>
      </c>
      <c r="M48" s="25">
        <v>163.97</v>
      </c>
      <c r="N48" s="63" t="s">
        <v>174</v>
      </c>
      <c r="O48" s="53" t="s">
        <v>27</v>
      </c>
      <c r="P48" s="25"/>
      <c r="Q48" s="63"/>
    </row>
    <row r="49" s="64" customFormat="1" ht="18.6" customHeight="1" spans="1:17">
      <c r="A49" s="27">
        <f t="shared" si="5"/>
        <v>43</v>
      </c>
      <c r="B49" s="63" t="s">
        <v>175</v>
      </c>
      <c r="C49" s="73" t="s">
        <v>22</v>
      </c>
      <c r="D49" s="63" t="s">
        <v>164</v>
      </c>
      <c r="E49" s="63" t="s">
        <v>176</v>
      </c>
      <c r="F49" s="63" t="s">
        <v>31</v>
      </c>
      <c r="G49" s="67">
        <v>24</v>
      </c>
      <c r="H49" s="67">
        <v>24</v>
      </c>
      <c r="I49" s="25">
        <f t="shared" si="1"/>
        <v>26880</v>
      </c>
      <c r="J49" s="47">
        <f t="shared" si="2"/>
        <v>1639.68</v>
      </c>
      <c r="K49" s="50">
        <v>0.8</v>
      </c>
      <c r="L49" s="47">
        <f t="shared" si="3"/>
        <v>1311.744</v>
      </c>
      <c r="M49" s="25">
        <v>327.94</v>
      </c>
      <c r="N49" s="63" t="s">
        <v>177</v>
      </c>
      <c r="O49" s="53" t="s">
        <v>27</v>
      </c>
      <c r="P49" s="25"/>
      <c r="Q49" s="63"/>
    </row>
    <row r="50" s="64" customFormat="1" ht="18.6" customHeight="1" spans="1:17">
      <c r="A50" s="27">
        <f t="shared" si="5"/>
        <v>44</v>
      </c>
      <c r="B50" s="63" t="s">
        <v>178</v>
      </c>
      <c r="C50" s="73" t="s">
        <v>22</v>
      </c>
      <c r="D50" s="63" t="s">
        <v>143</v>
      </c>
      <c r="E50" s="63" t="s">
        <v>179</v>
      </c>
      <c r="F50" s="25" t="s">
        <v>25</v>
      </c>
      <c r="G50" s="67">
        <v>72.51</v>
      </c>
      <c r="H50" s="67">
        <v>72.51</v>
      </c>
      <c r="I50" s="25">
        <f t="shared" si="1"/>
        <v>81211.2</v>
      </c>
      <c r="J50" s="47">
        <f t="shared" si="2"/>
        <v>4953.8832</v>
      </c>
      <c r="K50" s="50">
        <v>0.8</v>
      </c>
      <c r="L50" s="47">
        <f t="shared" si="3"/>
        <v>3963.10656</v>
      </c>
      <c r="M50" s="25">
        <v>990.78</v>
      </c>
      <c r="N50" s="63" t="s">
        <v>180</v>
      </c>
      <c r="O50" s="53" t="s">
        <v>27</v>
      </c>
      <c r="P50" s="25"/>
      <c r="Q50" s="63"/>
    </row>
    <row r="51" s="64" customFormat="1" ht="18.6" customHeight="1" spans="1:17">
      <c r="A51" s="27">
        <f t="shared" si="5"/>
        <v>45</v>
      </c>
      <c r="B51" s="63" t="s">
        <v>181</v>
      </c>
      <c r="C51" s="73" t="s">
        <v>22</v>
      </c>
      <c r="D51" s="63" t="s">
        <v>34</v>
      </c>
      <c r="E51" s="63" t="s">
        <v>182</v>
      </c>
      <c r="F51" s="25" t="s">
        <v>25</v>
      </c>
      <c r="G51" s="67">
        <v>21.5</v>
      </c>
      <c r="H51" s="67">
        <v>21.5</v>
      </c>
      <c r="I51" s="25">
        <f t="shared" si="1"/>
        <v>24080</v>
      </c>
      <c r="J51" s="47">
        <f t="shared" si="2"/>
        <v>1468.88</v>
      </c>
      <c r="K51" s="50">
        <v>0.8</v>
      </c>
      <c r="L51" s="47">
        <f t="shared" si="3"/>
        <v>1175.104</v>
      </c>
      <c r="M51" s="25">
        <v>293.78</v>
      </c>
      <c r="N51" s="63" t="s">
        <v>183</v>
      </c>
      <c r="O51" s="53" t="s">
        <v>27</v>
      </c>
      <c r="P51" s="25"/>
      <c r="Q51" s="63"/>
    </row>
    <row r="52" s="64" customFormat="1" ht="18.6" customHeight="1" spans="1:17">
      <c r="A52" s="27">
        <f t="shared" si="5"/>
        <v>46</v>
      </c>
      <c r="B52" s="63" t="s">
        <v>184</v>
      </c>
      <c r="C52" s="73" t="s">
        <v>22</v>
      </c>
      <c r="D52" s="63" t="s">
        <v>68</v>
      </c>
      <c r="E52" s="63" t="s">
        <v>185</v>
      </c>
      <c r="F52" s="63" t="s">
        <v>103</v>
      </c>
      <c r="G52" s="67">
        <v>14</v>
      </c>
      <c r="H52" s="67">
        <v>14</v>
      </c>
      <c r="I52" s="25">
        <f t="shared" ref="I52:I66" si="6">H52*1120</f>
        <v>15680</v>
      </c>
      <c r="J52" s="47">
        <f t="shared" ref="J52:J66" si="7">H52*68.32</f>
        <v>956.48</v>
      </c>
      <c r="K52" s="50">
        <v>0.8</v>
      </c>
      <c r="L52" s="47">
        <f t="shared" ref="L52:L66" si="8">J52*K52</f>
        <v>765.184</v>
      </c>
      <c r="M52" s="25">
        <v>191.3</v>
      </c>
      <c r="N52" s="63" t="s">
        <v>186</v>
      </c>
      <c r="O52" s="53" t="s">
        <v>27</v>
      </c>
      <c r="P52" s="25"/>
      <c r="Q52" s="63"/>
    </row>
    <row r="53" s="64" customFormat="1" ht="18.6" customHeight="1" spans="1:17">
      <c r="A53" s="27">
        <f t="shared" ref="A53:A62" si="9">ROW()-6</f>
        <v>47</v>
      </c>
      <c r="B53" s="63" t="s">
        <v>187</v>
      </c>
      <c r="C53" s="73" t="s">
        <v>22</v>
      </c>
      <c r="D53" s="63" t="s">
        <v>75</v>
      </c>
      <c r="E53" s="63" t="s">
        <v>188</v>
      </c>
      <c r="F53" s="63" t="s">
        <v>48</v>
      </c>
      <c r="G53" s="67">
        <v>27.98</v>
      </c>
      <c r="H53" s="67">
        <v>27.98</v>
      </c>
      <c r="I53" s="25">
        <f t="shared" si="6"/>
        <v>31337.6</v>
      </c>
      <c r="J53" s="47">
        <f t="shared" si="7"/>
        <v>1911.5936</v>
      </c>
      <c r="K53" s="50">
        <v>0.8</v>
      </c>
      <c r="L53" s="47">
        <f t="shared" si="8"/>
        <v>1529.27488</v>
      </c>
      <c r="M53" s="25">
        <v>382.32</v>
      </c>
      <c r="N53" s="63" t="s">
        <v>189</v>
      </c>
      <c r="O53" s="53" t="s">
        <v>27</v>
      </c>
      <c r="P53" s="25"/>
      <c r="Q53" s="63"/>
    </row>
    <row r="54" s="64" customFormat="1" ht="18.6" customHeight="1" spans="1:17">
      <c r="A54" s="27">
        <f t="shared" si="9"/>
        <v>48</v>
      </c>
      <c r="B54" s="28" t="s">
        <v>190</v>
      </c>
      <c r="C54" s="73" t="s">
        <v>22</v>
      </c>
      <c r="D54" s="91" t="s">
        <v>191</v>
      </c>
      <c r="E54" s="31" t="s">
        <v>192</v>
      </c>
      <c r="F54" s="25" t="s">
        <v>25</v>
      </c>
      <c r="G54" s="67">
        <v>24.2</v>
      </c>
      <c r="H54" s="92">
        <v>24.2</v>
      </c>
      <c r="I54" s="25">
        <f t="shared" si="6"/>
        <v>27104</v>
      </c>
      <c r="J54" s="47">
        <f t="shared" si="7"/>
        <v>1653.344</v>
      </c>
      <c r="K54" s="50">
        <v>0.8</v>
      </c>
      <c r="L54" s="47">
        <f t="shared" si="8"/>
        <v>1322.6752</v>
      </c>
      <c r="M54" s="25">
        <v>330.67</v>
      </c>
      <c r="N54" s="98" t="s">
        <v>193</v>
      </c>
      <c r="O54" s="53" t="s">
        <v>27</v>
      </c>
      <c r="P54" s="25"/>
      <c r="Q54" s="63"/>
    </row>
    <row r="55" s="64" customFormat="1" ht="18.6" customHeight="1" spans="1:17">
      <c r="A55" s="27">
        <f t="shared" si="9"/>
        <v>49</v>
      </c>
      <c r="B55" s="63" t="s">
        <v>194</v>
      </c>
      <c r="C55" s="73" t="s">
        <v>22</v>
      </c>
      <c r="D55" s="63" t="s">
        <v>82</v>
      </c>
      <c r="E55" s="25" t="s">
        <v>195</v>
      </c>
      <c r="F55" s="25" t="s">
        <v>25</v>
      </c>
      <c r="G55" s="67">
        <v>22.9</v>
      </c>
      <c r="H55" s="67">
        <v>22.9</v>
      </c>
      <c r="I55" s="25">
        <f t="shared" si="6"/>
        <v>25648</v>
      </c>
      <c r="J55" s="47">
        <f t="shared" si="7"/>
        <v>1564.528</v>
      </c>
      <c r="K55" s="50">
        <v>0.8</v>
      </c>
      <c r="L55" s="47">
        <f t="shared" si="8"/>
        <v>1251.6224</v>
      </c>
      <c r="M55" s="25">
        <v>312.91</v>
      </c>
      <c r="N55" s="63" t="s">
        <v>196</v>
      </c>
      <c r="O55" s="53" t="s">
        <v>27</v>
      </c>
      <c r="P55" s="25"/>
      <c r="Q55" s="63"/>
    </row>
    <row r="56" s="64" customFormat="1" ht="18.6" customHeight="1" spans="1:17">
      <c r="A56" s="27">
        <f t="shared" si="9"/>
        <v>50</v>
      </c>
      <c r="B56" s="63" t="s">
        <v>197</v>
      </c>
      <c r="C56" s="73" t="s">
        <v>22</v>
      </c>
      <c r="D56" s="63" t="s">
        <v>129</v>
      </c>
      <c r="E56" s="63" t="s">
        <v>198</v>
      </c>
      <c r="F56" s="63" t="s">
        <v>48</v>
      </c>
      <c r="G56" s="67">
        <v>9.7</v>
      </c>
      <c r="H56" s="67">
        <v>9.7</v>
      </c>
      <c r="I56" s="25">
        <f t="shared" si="6"/>
        <v>10864</v>
      </c>
      <c r="J56" s="47">
        <f t="shared" si="7"/>
        <v>662.704</v>
      </c>
      <c r="K56" s="50">
        <v>0.8</v>
      </c>
      <c r="L56" s="47">
        <f t="shared" si="8"/>
        <v>530.1632</v>
      </c>
      <c r="M56" s="25">
        <v>132.54</v>
      </c>
      <c r="N56" s="63" t="s">
        <v>199</v>
      </c>
      <c r="O56" s="53" t="s">
        <v>27</v>
      </c>
      <c r="P56" s="25"/>
      <c r="Q56" s="63"/>
    </row>
    <row r="57" s="64" customFormat="1" ht="18.6" customHeight="1" spans="1:17">
      <c r="A57" s="27">
        <f t="shared" si="9"/>
        <v>51</v>
      </c>
      <c r="B57" s="63" t="s">
        <v>200</v>
      </c>
      <c r="C57" s="73" t="s">
        <v>22</v>
      </c>
      <c r="D57" s="63" t="s">
        <v>38</v>
      </c>
      <c r="E57" s="63" t="s">
        <v>201</v>
      </c>
      <c r="F57" s="63" t="s">
        <v>48</v>
      </c>
      <c r="G57" s="67">
        <v>12.78</v>
      </c>
      <c r="H57" s="67">
        <v>12.78</v>
      </c>
      <c r="I57" s="25">
        <f t="shared" si="6"/>
        <v>14313.6</v>
      </c>
      <c r="J57" s="47">
        <f t="shared" si="7"/>
        <v>873.1296</v>
      </c>
      <c r="K57" s="50">
        <v>0.8</v>
      </c>
      <c r="L57" s="47">
        <f t="shared" si="8"/>
        <v>698.50368</v>
      </c>
      <c r="M57" s="25">
        <v>174.63</v>
      </c>
      <c r="N57" s="63" t="s">
        <v>202</v>
      </c>
      <c r="O57" s="53" t="s">
        <v>27</v>
      </c>
      <c r="P57" s="25"/>
      <c r="Q57" s="63"/>
    </row>
    <row r="58" s="64" customFormat="1" ht="18.6" customHeight="1" spans="1:17">
      <c r="A58" s="27">
        <f t="shared" si="9"/>
        <v>52</v>
      </c>
      <c r="B58" s="63" t="s">
        <v>203</v>
      </c>
      <c r="C58" s="73" t="s">
        <v>22</v>
      </c>
      <c r="D58" s="63" t="s">
        <v>129</v>
      </c>
      <c r="E58" s="63" t="s">
        <v>204</v>
      </c>
      <c r="F58" s="63" t="s">
        <v>31</v>
      </c>
      <c r="G58" s="67">
        <v>18.27</v>
      </c>
      <c r="H58" s="67">
        <v>18.27</v>
      </c>
      <c r="I58" s="25">
        <f t="shared" si="6"/>
        <v>20462.4</v>
      </c>
      <c r="J58" s="47">
        <f t="shared" si="7"/>
        <v>1248.2064</v>
      </c>
      <c r="K58" s="50">
        <v>0.8</v>
      </c>
      <c r="L58" s="47">
        <f t="shared" si="8"/>
        <v>998.56512</v>
      </c>
      <c r="M58" s="25">
        <v>249.64</v>
      </c>
      <c r="N58" s="63" t="s">
        <v>205</v>
      </c>
      <c r="O58" s="53" t="s">
        <v>27</v>
      </c>
      <c r="P58" s="25"/>
      <c r="Q58" s="63"/>
    </row>
    <row r="59" s="64" customFormat="1" ht="18.6" customHeight="1" spans="1:17">
      <c r="A59" s="27">
        <f t="shared" si="9"/>
        <v>53</v>
      </c>
      <c r="B59" s="63" t="s">
        <v>206</v>
      </c>
      <c r="C59" s="73" t="s">
        <v>22</v>
      </c>
      <c r="D59" s="63" t="s">
        <v>207</v>
      </c>
      <c r="E59" s="63" t="s">
        <v>208</v>
      </c>
      <c r="F59" s="25" t="s">
        <v>25</v>
      </c>
      <c r="G59" s="67">
        <v>14.1</v>
      </c>
      <c r="H59" s="67">
        <v>14.1</v>
      </c>
      <c r="I59" s="25">
        <f t="shared" si="6"/>
        <v>15792</v>
      </c>
      <c r="J59" s="47">
        <f t="shared" si="7"/>
        <v>963.312</v>
      </c>
      <c r="K59" s="50">
        <v>0.8</v>
      </c>
      <c r="L59" s="47">
        <f t="shared" si="8"/>
        <v>770.6496</v>
      </c>
      <c r="M59" s="25">
        <v>192.66</v>
      </c>
      <c r="N59" s="63" t="s">
        <v>209</v>
      </c>
      <c r="O59" s="53" t="s">
        <v>27</v>
      </c>
      <c r="P59" s="25"/>
      <c r="Q59" s="63"/>
    </row>
    <row r="60" s="64" customFormat="1" ht="18.6" customHeight="1" spans="1:17">
      <c r="A60" s="27">
        <f t="shared" si="9"/>
        <v>54</v>
      </c>
      <c r="B60" s="63" t="s">
        <v>210</v>
      </c>
      <c r="C60" s="73" t="s">
        <v>22</v>
      </c>
      <c r="D60" s="63" t="s">
        <v>129</v>
      </c>
      <c r="E60" s="63" t="s">
        <v>116</v>
      </c>
      <c r="F60" s="63" t="s">
        <v>103</v>
      </c>
      <c r="G60" s="67">
        <v>11.41</v>
      </c>
      <c r="H60" s="67">
        <v>11.41</v>
      </c>
      <c r="I60" s="25">
        <f t="shared" si="6"/>
        <v>12779.2</v>
      </c>
      <c r="J60" s="47">
        <f t="shared" si="7"/>
        <v>779.5312</v>
      </c>
      <c r="K60" s="50">
        <v>0.8</v>
      </c>
      <c r="L60" s="47">
        <f t="shared" si="8"/>
        <v>623.62496</v>
      </c>
      <c r="M60" s="25">
        <v>155.91</v>
      </c>
      <c r="N60" s="63" t="s">
        <v>211</v>
      </c>
      <c r="O60" s="53" t="s">
        <v>27</v>
      </c>
      <c r="P60" s="25"/>
      <c r="Q60" s="63"/>
    </row>
    <row r="61" s="64" customFormat="1" ht="18.6" customHeight="1" spans="1:17">
      <c r="A61" s="27">
        <f t="shared" si="9"/>
        <v>55</v>
      </c>
      <c r="B61" s="28" t="s">
        <v>212</v>
      </c>
      <c r="C61" s="73" t="s">
        <v>22</v>
      </c>
      <c r="D61" s="63" t="s">
        <v>143</v>
      </c>
      <c r="E61" s="63" t="s">
        <v>213</v>
      </c>
      <c r="F61" s="63" t="s">
        <v>48</v>
      </c>
      <c r="G61" s="67">
        <v>17</v>
      </c>
      <c r="H61" s="92">
        <v>17</v>
      </c>
      <c r="I61" s="25">
        <f t="shared" si="6"/>
        <v>19040</v>
      </c>
      <c r="J61" s="47">
        <f t="shared" si="7"/>
        <v>1161.44</v>
      </c>
      <c r="K61" s="50">
        <v>0.8</v>
      </c>
      <c r="L61" s="47">
        <f t="shared" si="8"/>
        <v>929.152</v>
      </c>
      <c r="M61" s="25">
        <v>232.29</v>
      </c>
      <c r="N61" s="63" t="s">
        <v>214</v>
      </c>
      <c r="O61" s="53" t="s">
        <v>27</v>
      </c>
      <c r="P61" s="25"/>
      <c r="Q61" s="63"/>
    </row>
    <row r="62" s="64" customFormat="1" ht="18.6" customHeight="1" spans="1:17">
      <c r="A62" s="27">
        <f t="shared" si="9"/>
        <v>56</v>
      </c>
      <c r="B62" s="63" t="s">
        <v>215</v>
      </c>
      <c r="C62" s="73" t="s">
        <v>22</v>
      </c>
      <c r="D62" s="63" t="s">
        <v>160</v>
      </c>
      <c r="E62" s="63" t="s">
        <v>216</v>
      </c>
      <c r="F62" s="63" t="s">
        <v>48</v>
      </c>
      <c r="G62" s="67">
        <v>25.1</v>
      </c>
      <c r="H62" s="67">
        <v>25.1</v>
      </c>
      <c r="I62" s="25">
        <f t="shared" si="6"/>
        <v>28112</v>
      </c>
      <c r="J62" s="47">
        <f t="shared" si="7"/>
        <v>1714.832</v>
      </c>
      <c r="K62" s="50">
        <v>0.8</v>
      </c>
      <c r="L62" s="47">
        <f t="shared" si="8"/>
        <v>1371.8656</v>
      </c>
      <c r="M62" s="25">
        <v>342.97</v>
      </c>
      <c r="N62" s="63" t="s">
        <v>217</v>
      </c>
      <c r="O62" s="53" t="s">
        <v>27</v>
      </c>
      <c r="P62" s="25"/>
      <c r="Q62" s="63"/>
    </row>
    <row r="63" s="64" customFormat="1" ht="18.6" customHeight="1" spans="1:17">
      <c r="A63" s="27">
        <f t="shared" ref="A63:A72" si="10">ROW()-6</f>
        <v>57</v>
      </c>
      <c r="B63" s="28" t="s">
        <v>218</v>
      </c>
      <c r="C63" s="73" t="s">
        <v>22</v>
      </c>
      <c r="D63" s="91" t="s">
        <v>219</v>
      </c>
      <c r="E63" s="31" t="s">
        <v>220</v>
      </c>
      <c r="F63" s="63" t="s">
        <v>103</v>
      </c>
      <c r="G63" s="67">
        <v>19</v>
      </c>
      <c r="H63" s="92">
        <v>19</v>
      </c>
      <c r="I63" s="25">
        <f t="shared" si="6"/>
        <v>21280</v>
      </c>
      <c r="J63" s="47">
        <f t="shared" si="7"/>
        <v>1298.08</v>
      </c>
      <c r="K63" s="50">
        <v>0.8</v>
      </c>
      <c r="L63" s="47">
        <f t="shared" si="8"/>
        <v>1038.464</v>
      </c>
      <c r="M63" s="25">
        <v>259.62</v>
      </c>
      <c r="N63" s="98" t="s">
        <v>221</v>
      </c>
      <c r="O63" s="53" t="s">
        <v>27</v>
      </c>
      <c r="P63" s="25"/>
      <c r="Q63" s="63"/>
    </row>
    <row r="64" s="64" customFormat="1" ht="18.6" customHeight="1" spans="1:17">
      <c r="A64" s="27">
        <f t="shared" si="10"/>
        <v>58</v>
      </c>
      <c r="B64" s="63" t="s">
        <v>222</v>
      </c>
      <c r="C64" s="73" t="s">
        <v>22</v>
      </c>
      <c r="D64" s="63" t="s">
        <v>223</v>
      </c>
      <c r="E64" s="63" t="s">
        <v>224</v>
      </c>
      <c r="F64" s="63" t="s">
        <v>48</v>
      </c>
      <c r="G64" s="67">
        <v>16.25</v>
      </c>
      <c r="H64" s="67">
        <v>16.25</v>
      </c>
      <c r="I64" s="25">
        <f t="shared" si="6"/>
        <v>18200</v>
      </c>
      <c r="J64" s="47">
        <f t="shared" si="7"/>
        <v>1110.2</v>
      </c>
      <c r="K64" s="50">
        <v>0.8</v>
      </c>
      <c r="L64" s="47">
        <f t="shared" si="8"/>
        <v>888.16</v>
      </c>
      <c r="M64" s="25">
        <v>222.04</v>
      </c>
      <c r="N64" s="63" t="s">
        <v>225</v>
      </c>
      <c r="O64" s="53" t="s">
        <v>27</v>
      </c>
      <c r="P64" s="78"/>
      <c r="Q64" s="78"/>
    </row>
    <row r="65" s="64" customFormat="1" ht="18.6" customHeight="1" spans="1:17">
      <c r="A65" s="27">
        <f t="shared" si="10"/>
        <v>59</v>
      </c>
      <c r="B65" s="63" t="s">
        <v>226</v>
      </c>
      <c r="C65" s="73" t="s">
        <v>22</v>
      </c>
      <c r="D65" s="63" t="s">
        <v>227</v>
      </c>
      <c r="E65" s="63" t="s">
        <v>228</v>
      </c>
      <c r="F65" s="63" t="s">
        <v>31</v>
      </c>
      <c r="G65" s="67">
        <v>18.71</v>
      </c>
      <c r="H65" s="67">
        <v>18.71</v>
      </c>
      <c r="I65" s="25">
        <f t="shared" si="6"/>
        <v>20955.2</v>
      </c>
      <c r="J65" s="47">
        <f t="shared" si="7"/>
        <v>1278.2672</v>
      </c>
      <c r="K65" s="50">
        <v>0.8</v>
      </c>
      <c r="L65" s="47">
        <f t="shared" si="8"/>
        <v>1022.61376</v>
      </c>
      <c r="M65" s="25">
        <v>255.65</v>
      </c>
      <c r="N65" s="63" t="s">
        <v>229</v>
      </c>
      <c r="O65" s="53" t="s">
        <v>27</v>
      </c>
      <c r="P65" s="78"/>
      <c r="Q65" s="78"/>
    </row>
    <row r="66" s="64" customFormat="1" ht="18.6" customHeight="1" spans="1:17">
      <c r="A66" s="27">
        <f t="shared" si="10"/>
        <v>60</v>
      </c>
      <c r="B66" s="28" t="s">
        <v>230</v>
      </c>
      <c r="C66" s="73" t="s">
        <v>22</v>
      </c>
      <c r="D66" s="91" t="s">
        <v>231</v>
      </c>
      <c r="E66" s="31" t="s">
        <v>232</v>
      </c>
      <c r="F66" s="25" t="s">
        <v>25</v>
      </c>
      <c r="G66" s="67">
        <v>32.8</v>
      </c>
      <c r="H66" s="92">
        <v>32.8</v>
      </c>
      <c r="I66" s="25">
        <f t="shared" si="6"/>
        <v>36736</v>
      </c>
      <c r="J66" s="47">
        <f t="shared" si="7"/>
        <v>2240.896</v>
      </c>
      <c r="K66" s="50">
        <v>0.8</v>
      </c>
      <c r="L66" s="47">
        <f t="shared" si="8"/>
        <v>1792.7168</v>
      </c>
      <c r="M66" s="25">
        <v>448.18</v>
      </c>
      <c r="N66" s="98" t="s">
        <v>233</v>
      </c>
      <c r="O66" s="53" t="s">
        <v>27</v>
      </c>
      <c r="P66" s="78"/>
      <c r="Q66" s="78"/>
    </row>
    <row r="67" s="64" customFormat="1" ht="18.6" customHeight="1" spans="1:17">
      <c r="A67" s="27">
        <f t="shared" si="10"/>
        <v>61</v>
      </c>
      <c r="B67" s="63" t="s">
        <v>234</v>
      </c>
      <c r="C67" s="73" t="s">
        <v>22</v>
      </c>
      <c r="D67" s="63" t="s">
        <v>235</v>
      </c>
      <c r="E67" s="63" t="s">
        <v>236</v>
      </c>
      <c r="F67" s="25" t="s">
        <v>25</v>
      </c>
      <c r="G67" s="67">
        <v>16.05</v>
      </c>
      <c r="H67" s="67">
        <v>16.05</v>
      </c>
      <c r="I67" s="25">
        <f t="shared" ref="I67:I107" si="11">H67*1120</f>
        <v>17976</v>
      </c>
      <c r="J67" s="47">
        <f t="shared" ref="J67:J107" si="12">H67*68.32</f>
        <v>1096.536</v>
      </c>
      <c r="K67" s="50">
        <v>0.8</v>
      </c>
      <c r="L67" s="47">
        <f t="shared" ref="L67:L107" si="13">J67*K67</f>
        <v>877.2288</v>
      </c>
      <c r="M67" s="25">
        <v>219.31</v>
      </c>
      <c r="N67" s="63" t="s">
        <v>237</v>
      </c>
      <c r="O67" s="53" t="s">
        <v>27</v>
      </c>
      <c r="P67" s="78"/>
      <c r="Q67" s="78"/>
    </row>
    <row r="68" s="64" customFormat="1" ht="18.6" customHeight="1" spans="1:17">
      <c r="A68" s="27">
        <f t="shared" si="10"/>
        <v>62</v>
      </c>
      <c r="B68" s="63" t="s">
        <v>238</v>
      </c>
      <c r="C68" s="73" t="s">
        <v>22</v>
      </c>
      <c r="D68" s="63" t="s">
        <v>38</v>
      </c>
      <c r="E68" s="63" t="s">
        <v>239</v>
      </c>
      <c r="F68" s="25" t="s">
        <v>25</v>
      </c>
      <c r="G68" s="67">
        <v>16.04</v>
      </c>
      <c r="H68" s="67">
        <v>16.04</v>
      </c>
      <c r="I68" s="25">
        <f t="shared" si="11"/>
        <v>17964.8</v>
      </c>
      <c r="J68" s="47">
        <f t="shared" si="12"/>
        <v>1095.8528</v>
      </c>
      <c r="K68" s="50">
        <v>0.8</v>
      </c>
      <c r="L68" s="47">
        <f t="shared" si="13"/>
        <v>876.68224</v>
      </c>
      <c r="M68" s="25">
        <v>219.17</v>
      </c>
      <c r="N68" s="63" t="s">
        <v>240</v>
      </c>
      <c r="O68" s="53" t="s">
        <v>27</v>
      </c>
      <c r="P68" s="78"/>
      <c r="Q68" s="78"/>
    </row>
    <row r="69" s="64" customFormat="1" ht="18.6" customHeight="1" spans="1:17">
      <c r="A69" s="27">
        <f t="shared" si="10"/>
        <v>63</v>
      </c>
      <c r="B69" s="28" t="s">
        <v>241</v>
      </c>
      <c r="C69" s="73" t="s">
        <v>22</v>
      </c>
      <c r="D69" s="91" t="s">
        <v>46</v>
      </c>
      <c r="E69" s="31" t="s">
        <v>242</v>
      </c>
      <c r="F69" s="63" t="s">
        <v>48</v>
      </c>
      <c r="G69" s="67">
        <v>13.78</v>
      </c>
      <c r="H69" s="92">
        <v>13.78</v>
      </c>
      <c r="I69" s="25">
        <f t="shared" si="11"/>
        <v>15433.6</v>
      </c>
      <c r="J69" s="47">
        <f t="shared" si="12"/>
        <v>941.4496</v>
      </c>
      <c r="K69" s="50">
        <v>0.8</v>
      </c>
      <c r="L69" s="47">
        <f t="shared" si="13"/>
        <v>753.15968</v>
      </c>
      <c r="M69" s="25">
        <v>188.29</v>
      </c>
      <c r="N69" s="98" t="s">
        <v>243</v>
      </c>
      <c r="O69" s="53" t="s">
        <v>27</v>
      </c>
      <c r="P69" s="78"/>
      <c r="Q69" s="78"/>
    </row>
    <row r="70" s="64" customFormat="1" ht="18.6" customHeight="1" spans="1:17">
      <c r="A70" s="27">
        <f t="shared" si="10"/>
        <v>64</v>
      </c>
      <c r="B70" s="63" t="s">
        <v>244</v>
      </c>
      <c r="C70" s="73" t="s">
        <v>22</v>
      </c>
      <c r="D70" s="63" t="s">
        <v>129</v>
      </c>
      <c r="E70" s="63" t="s">
        <v>245</v>
      </c>
      <c r="F70" s="63" t="s">
        <v>103</v>
      </c>
      <c r="G70" s="67">
        <v>9.66</v>
      </c>
      <c r="H70" s="67">
        <v>9.66</v>
      </c>
      <c r="I70" s="25">
        <f t="shared" si="11"/>
        <v>10819.2</v>
      </c>
      <c r="J70" s="47">
        <f t="shared" si="12"/>
        <v>659.9712</v>
      </c>
      <c r="K70" s="50">
        <v>0.8</v>
      </c>
      <c r="L70" s="47">
        <f t="shared" si="13"/>
        <v>527.97696</v>
      </c>
      <c r="M70" s="25">
        <v>131.99</v>
      </c>
      <c r="N70" s="63" t="s">
        <v>246</v>
      </c>
      <c r="O70" s="53" t="s">
        <v>27</v>
      </c>
      <c r="P70" s="78"/>
      <c r="Q70" s="78"/>
    </row>
    <row r="71" s="64" customFormat="1" ht="18.6" customHeight="1" spans="1:17">
      <c r="A71" s="27">
        <f t="shared" si="10"/>
        <v>65</v>
      </c>
      <c r="B71" s="63" t="s">
        <v>247</v>
      </c>
      <c r="C71" s="73" t="s">
        <v>22</v>
      </c>
      <c r="D71" s="63" t="s">
        <v>248</v>
      </c>
      <c r="E71" s="63" t="s">
        <v>249</v>
      </c>
      <c r="F71" s="63" t="s">
        <v>48</v>
      </c>
      <c r="G71" s="67">
        <v>26.4</v>
      </c>
      <c r="H71" s="67">
        <v>26.4</v>
      </c>
      <c r="I71" s="25">
        <f t="shared" si="11"/>
        <v>29568</v>
      </c>
      <c r="J71" s="47">
        <f t="shared" si="12"/>
        <v>1803.648</v>
      </c>
      <c r="K71" s="50">
        <v>0.8</v>
      </c>
      <c r="L71" s="47">
        <f t="shared" si="13"/>
        <v>1442.9184</v>
      </c>
      <c r="M71" s="25">
        <v>360.73</v>
      </c>
      <c r="N71" s="63" t="s">
        <v>250</v>
      </c>
      <c r="O71" s="53" t="s">
        <v>27</v>
      </c>
      <c r="P71" s="78"/>
      <c r="Q71" s="78"/>
    </row>
    <row r="72" s="64" customFormat="1" ht="18.6" customHeight="1" spans="1:17">
      <c r="A72" s="27">
        <f t="shared" si="10"/>
        <v>66</v>
      </c>
      <c r="B72" s="63" t="s">
        <v>251</v>
      </c>
      <c r="C72" s="73" t="s">
        <v>22</v>
      </c>
      <c r="D72" s="63" t="s">
        <v>252</v>
      </c>
      <c r="E72" s="63" t="s">
        <v>253</v>
      </c>
      <c r="F72" s="63" t="s">
        <v>48</v>
      </c>
      <c r="G72" s="67">
        <v>10</v>
      </c>
      <c r="H72" s="67">
        <v>10</v>
      </c>
      <c r="I72" s="25">
        <f t="shared" si="11"/>
        <v>11200</v>
      </c>
      <c r="J72" s="47">
        <f t="shared" si="12"/>
        <v>683.2</v>
      </c>
      <c r="K72" s="50">
        <v>0.8</v>
      </c>
      <c r="L72" s="47">
        <f t="shared" si="13"/>
        <v>546.56</v>
      </c>
      <c r="M72" s="25">
        <v>136.64</v>
      </c>
      <c r="N72" s="63" t="s">
        <v>254</v>
      </c>
      <c r="O72" s="53" t="s">
        <v>27</v>
      </c>
      <c r="P72" s="78"/>
      <c r="Q72" s="78"/>
    </row>
    <row r="73" s="64" customFormat="1" ht="18.6" customHeight="1" spans="1:17">
      <c r="A73" s="27">
        <f t="shared" ref="A73:A82" si="14">ROW()-6</f>
        <v>67</v>
      </c>
      <c r="B73" s="63" t="s">
        <v>255</v>
      </c>
      <c r="C73" s="73" t="s">
        <v>22</v>
      </c>
      <c r="D73" s="63" t="s">
        <v>68</v>
      </c>
      <c r="E73" s="63" t="s">
        <v>256</v>
      </c>
      <c r="F73" s="63" t="s">
        <v>103</v>
      </c>
      <c r="G73" s="67">
        <v>8</v>
      </c>
      <c r="H73" s="67">
        <v>8</v>
      </c>
      <c r="I73" s="25">
        <f t="shared" si="11"/>
        <v>8960</v>
      </c>
      <c r="J73" s="47">
        <f t="shared" si="12"/>
        <v>546.56</v>
      </c>
      <c r="K73" s="50">
        <v>0.8</v>
      </c>
      <c r="L73" s="47">
        <f t="shared" si="13"/>
        <v>437.248</v>
      </c>
      <c r="M73" s="25">
        <v>109.31</v>
      </c>
      <c r="N73" s="63" t="s">
        <v>257</v>
      </c>
      <c r="O73" s="53" t="s">
        <v>27</v>
      </c>
      <c r="P73" s="78"/>
      <c r="Q73" s="78"/>
    </row>
    <row r="74" s="64" customFormat="1" ht="18.6" customHeight="1" spans="1:17">
      <c r="A74" s="27">
        <f t="shared" si="14"/>
        <v>68</v>
      </c>
      <c r="B74" s="63" t="s">
        <v>258</v>
      </c>
      <c r="C74" s="73" t="s">
        <v>22</v>
      </c>
      <c r="D74" s="63" t="s">
        <v>38</v>
      </c>
      <c r="E74" s="63" t="s">
        <v>259</v>
      </c>
      <c r="F74" s="25" t="s">
        <v>25</v>
      </c>
      <c r="G74" s="67">
        <v>19.93</v>
      </c>
      <c r="H74" s="67">
        <v>19.93</v>
      </c>
      <c r="I74" s="25">
        <f t="shared" si="11"/>
        <v>22321.6</v>
      </c>
      <c r="J74" s="47">
        <f t="shared" si="12"/>
        <v>1361.6176</v>
      </c>
      <c r="K74" s="50">
        <v>0.8</v>
      </c>
      <c r="L74" s="47">
        <f t="shared" si="13"/>
        <v>1089.29408</v>
      </c>
      <c r="M74" s="25">
        <v>272.32</v>
      </c>
      <c r="N74" s="63" t="s">
        <v>260</v>
      </c>
      <c r="O74" s="53" t="s">
        <v>27</v>
      </c>
      <c r="P74" s="78"/>
      <c r="Q74" s="78"/>
    </row>
    <row r="75" s="64" customFormat="1" ht="18.6" customHeight="1" spans="1:17">
      <c r="A75" s="27">
        <f t="shared" si="14"/>
        <v>69</v>
      </c>
      <c r="B75" s="28" t="s">
        <v>261</v>
      </c>
      <c r="C75" s="73" t="s">
        <v>22</v>
      </c>
      <c r="D75" s="91" t="s">
        <v>98</v>
      </c>
      <c r="E75" s="31" t="s">
        <v>262</v>
      </c>
      <c r="F75" s="25" t="s">
        <v>25</v>
      </c>
      <c r="G75" s="67">
        <v>12</v>
      </c>
      <c r="H75" s="92">
        <v>12</v>
      </c>
      <c r="I75" s="25">
        <f t="shared" si="11"/>
        <v>13440</v>
      </c>
      <c r="J75" s="47">
        <f t="shared" si="12"/>
        <v>819.84</v>
      </c>
      <c r="K75" s="50">
        <v>0.8</v>
      </c>
      <c r="L75" s="47">
        <f t="shared" si="13"/>
        <v>655.872</v>
      </c>
      <c r="M75" s="25">
        <v>163.97</v>
      </c>
      <c r="N75" s="98" t="s">
        <v>263</v>
      </c>
      <c r="O75" s="53" t="s">
        <v>27</v>
      </c>
      <c r="P75" s="78"/>
      <c r="Q75" s="78"/>
    </row>
    <row r="76" s="64" customFormat="1" ht="18.6" customHeight="1" spans="1:17">
      <c r="A76" s="27">
        <f t="shared" si="14"/>
        <v>70</v>
      </c>
      <c r="B76" s="28" t="s">
        <v>264</v>
      </c>
      <c r="C76" s="73" t="s">
        <v>22</v>
      </c>
      <c r="D76" s="91" t="s">
        <v>265</v>
      </c>
      <c r="E76" s="31" t="s">
        <v>266</v>
      </c>
      <c r="F76" s="63" t="s">
        <v>48</v>
      </c>
      <c r="G76" s="67">
        <v>20</v>
      </c>
      <c r="H76" s="92">
        <v>20</v>
      </c>
      <c r="I76" s="25">
        <f t="shared" si="11"/>
        <v>22400</v>
      </c>
      <c r="J76" s="47">
        <f t="shared" si="12"/>
        <v>1366.4</v>
      </c>
      <c r="K76" s="50">
        <v>0.8</v>
      </c>
      <c r="L76" s="47">
        <f t="shared" si="13"/>
        <v>1093.12</v>
      </c>
      <c r="M76" s="25">
        <v>273.28</v>
      </c>
      <c r="N76" s="98" t="s">
        <v>267</v>
      </c>
      <c r="O76" s="53" t="s">
        <v>27</v>
      </c>
      <c r="P76" s="78"/>
      <c r="Q76" s="78"/>
    </row>
    <row r="77" s="64" customFormat="1" ht="18.6" customHeight="1" spans="1:17">
      <c r="A77" s="27">
        <f t="shared" si="14"/>
        <v>71</v>
      </c>
      <c r="B77" s="28" t="s">
        <v>268</v>
      </c>
      <c r="C77" s="73" t="s">
        <v>22</v>
      </c>
      <c r="D77" s="91" t="s">
        <v>227</v>
      </c>
      <c r="E77" s="31" t="s">
        <v>269</v>
      </c>
      <c r="F77" s="63" t="s">
        <v>48</v>
      </c>
      <c r="G77" s="67">
        <v>47.22</v>
      </c>
      <c r="H77" s="92">
        <v>47.22</v>
      </c>
      <c r="I77" s="25">
        <f t="shared" si="11"/>
        <v>52886.4</v>
      </c>
      <c r="J77" s="47">
        <f t="shared" si="12"/>
        <v>3226.0704</v>
      </c>
      <c r="K77" s="50">
        <v>0.8</v>
      </c>
      <c r="L77" s="47">
        <f t="shared" si="13"/>
        <v>2580.85632</v>
      </c>
      <c r="M77" s="25">
        <v>645.21</v>
      </c>
      <c r="N77" s="98" t="s">
        <v>270</v>
      </c>
      <c r="O77" s="53" t="s">
        <v>27</v>
      </c>
      <c r="P77" s="78"/>
      <c r="Q77" s="78"/>
    </row>
    <row r="78" s="64" customFormat="1" ht="18.6" customHeight="1" spans="1:17">
      <c r="A78" s="27">
        <f t="shared" si="14"/>
        <v>72</v>
      </c>
      <c r="B78" s="63" t="s">
        <v>271</v>
      </c>
      <c r="C78" s="73" t="s">
        <v>22</v>
      </c>
      <c r="D78" s="63" t="s">
        <v>129</v>
      </c>
      <c r="E78" s="63" t="s">
        <v>272</v>
      </c>
      <c r="F78" s="63" t="s">
        <v>103</v>
      </c>
      <c r="G78" s="67">
        <v>6.8</v>
      </c>
      <c r="H78" s="67">
        <v>6.8</v>
      </c>
      <c r="I78" s="25">
        <f t="shared" si="11"/>
        <v>7616</v>
      </c>
      <c r="J78" s="47">
        <f t="shared" si="12"/>
        <v>464.576</v>
      </c>
      <c r="K78" s="50">
        <v>0.8</v>
      </c>
      <c r="L78" s="47">
        <f t="shared" si="13"/>
        <v>371.6608</v>
      </c>
      <c r="M78" s="25">
        <v>92.92</v>
      </c>
      <c r="N78" s="63" t="s">
        <v>273</v>
      </c>
      <c r="O78" s="53" t="s">
        <v>27</v>
      </c>
      <c r="P78" s="78"/>
      <c r="Q78" s="78"/>
    </row>
    <row r="79" s="64" customFormat="1" ht="18.6" customHeight="1" spans="1:17">
      <c r="A79" s="27">
        <f t="shared" si="14"/>
        <v>73</v>
      </c>
      <c r="B79" s="63" t="s">
        <v>274</v>
      </c>
      <c r="C79" s="73" t="s">
        <v>22</v>
      </c>
      <c r="D79" s="63" t="s">
        <v>147</v>
      </c>
      <c r="E79" s="63" t="s">
        <v>275</v>
      </c>
      <c r="F79" s="25" t="s">
        <v>25</v>
      </c>
      <c r="G79" s="67">
        <v>12</v>
      </c>
      <c r="H79" s="67">
        <v>12</v>
      </c>
      <c r="I79" s="25">
        <f t="shared" si="11"/>
        <v>13440</v>
      </c>
      <c r="J79" s="47">
        <f t="shared" si="12"/>
        <v>819.84</v>
      </c>
      <c r="K79" s="50">
        <v>0.8</v>
      </c>
      <c r="L79" s="47">
        <f t="shared" si="13"/>
        <v>655.872</v>
      </c>
      <c r="M79" s="25">
        <v>163.97</v>
      </c>
      <c r="N79" s="63" t="s">
        <v>276</v>
      </c>
      <c r="O79" s="53" t="s">
        <v>27</v>
      </c>
      <c r="P79" s="78"/>
      <c r="Q79" s="78"/>
    </row>
    <row r="80" s="64" customFormat="1" ht="18.6" customHeight="1" spans="1:17">
      <c r="A80" s="27">
        <f t="shared" si="14"/>
        <v>74</v>
      </c>
      <c r="B80" s="28" t="s">
        <v>277</v>
      </c>
      <c r="C80" s="73" t="s">
        <v>22</v>
      </c>
      <c r="D80" s="91" t="s">
        <v>46</v>
      </c>
      <c r="E80" s="31" t="s">
        <v>278</v>
      </c>
      <c r="F80" s="63" t="s">
        <v>48</v>
      </c>
      <c r="G80" s="67">
        <v>38.53</v>
      </c>
      <c r="H80" s="92">
        <v>38.53</v>
      </c>
      <c r="I80" s="25">
        <f t="shared" si="11"/>
        <v>43153.6</v>
      </c>
      <c r="J80" s="47">
        <f t="shared" si="12"/>
        <v>2632.3696</v>
      </c>
      <c r="K80" s="50">
        <v>0.8</v>
      </c>
      <c r="L80" s="47">
        <f t="shared" si="13"/>
        <v>2105.89568</v>
      </c>
      <c r="M80" s="25">
        <v>526.47</v>
      </c>
      <c r="N80" s="98" t="s">
        <v>279</v>
      </c>
      <c r="O80" s="53" t="s">
        <v>27</v>
      </c>
      <c r="P80" s="78"/>
      <c r="Q80" s="78"/>
    </row>
    <row r="81" s="64" customFormat="1" ht="18.6" customHeight="1" spans="1:17">
      <c r="A81" s="27">
        <f t="shared" si="14"/>
        <v>75</v>
      </c>
      <c r="B81" s="63" t="s">
        <v>280</v>
      </c>
      <c r="C81" s="73" t="s">
        <v>22</v>
      </c>
      <c r="D81" s="63" t="s">
        <v>281</v>
      </c>
      <c r="E81" s="63" t="s">
        <v>282</v>
      </c>
      <c r="F81" s="63" t="s">
        <v>48</v>
      </c>
      <c r="G81" s="67">
        <v>15</v>
      </c>
      <c r="H81" s="67">
        <v>15</v>
      </c>
      <c r="I81" s="25">
        <f t="shared" si="11"/>
        <v>16800</v>
      </c>
      <c r="J81" s="47">
        <f t="shared" si="12"/>
        <v>1024.8</v>
      </c>
      <c r="K81" s="50">
        <v>0.8</v>
      </c>
      <c r="L81" s="47">
        <f t="shared" si="13"/>
        <v>819.84</v>
      </c>
      <c r="M81" s="25">
        <v>204.96</v>
      </c>
      <c r="N81" s="63" t="s">
        <v>283</v>
      </c>
      <c r="O81" s="53" t="s">
        <v>27</v>
      </c>
      <c r="P81" s="78"/>
      <c r="Q81" s="78"/>
    </row>
    <row r="82" s="64" customFormat="1" ht="18.6" customHeight="1" spans="1:17">
      <c r="A82" s="27">
        <f t="shared" si="14"/>
        <v>76</v>
      </c>
      <c r="B82" s="28" t="s">
        <v>284</v>
      </c>
      <c r="C82" s="73" t="s">
        <v>22</v>
      </c>
      <c r="D82" s="91" t="s">
        <v>34</v>
      </c>
      <c r="E82" s="31" t="s">
        <v>285</v>
      </c>
      <c r="F82" s="63" t="s">
        <v>31</v>
      </c>
      <c r="G82" s="67">
        <v>16.09</v>
      </c>
      <c r="H82" s="92">
        <v>16.09</v>
      </c>
      <c r="I82" s="25">
        <f t="shared" si="11"/>
        <v>18020.8</v>
      </c>
      <c r="J82" s="47">
        <f t="shared" si="12"/>
        <v>1099.2688</v>
      </c>
      <c r="K82" s="50">
        <v>0.8</v>
      </c>
      <c r="L82" s="47">
        <f t="shared" si="13"/>
        <v>879.41504</v>
      </c>
      <c r="M82" s="25">
        <v>219.85</v>
      </c>
      <c r="N82" s="98" t="s">
        <v>286</v>
      </c>
      <c r="O82" s="53" t="s">
        <v>27</v>
      </c>
      <c r="P82" s="78"/>
      <c r="Q82" s="78"/>
    </row>
    <row r="83" s="64" customFormat="1" ht="18.6" customHeight="1" spans="1:17">
      <c r="A83" s="27">
        <f t="shared" ref="A83:A92" si="15">ROW()-6</f>
        <v>77</v>
      </c>
      <c r="B83" s="63" t="s">
        <v>287</v>
      </c>
      <c r="C83" s="73" t="s">
        <v>22</v>
      </c>
      <c r="D83" s="63" t="s">
        <v>29</v>
      </c>
      <c r="E83" s="63" t="s">
        <v>288</v>
      </c>
      <c r="F83" s="63" t="s">
        <v>48</v>
      </c>
      <c r="G83" s="67">
        <v>24.91</v>
      </c>
      <c r="H83" s="67">
        <v>24.91</v>
      </c>
      <c r="I83" s="25">
        <f t="shared" si="11"/>
        <v>27899.2</v>
      </c>
      <c r="J83" s="47">
        <f t="shared" si="12"/>
        <v>1701.8512</v>
      </c>
      <c r="K83" s="50">
        <v>0.8</v>
      </c>
      <c r="L83" s="47">
        <f t="shared" si="13"/>
        <v>1361.48096</v>
      </c>
      <c r="M83" s="25">
        <v>340.37</v>
      </c>
      <c r="N83" s="63" t="s">
        <v>289</v>
      </c>
      <c r="O83" s="53" t="s">
        <v>27</v>
      </c>
      <c r="P83" s="78"/>
      <c r="Q83" s="78"/>
    </row>
    <row r="84" s="64" customFormat="1" ht="18.6" customHeight="1" spans="1:17">
      <c r="A84" s="27">
        <f t="shared" si="15"/>
        <v>78</v>
      </c>
      <c r="B84" s="63" t="s">
        <v>290</v>
      </c>
      <c r="C84" s="73" t="s">
        <v>22</v>
      </c>
      <c r="D84" s="63" t="s">
        <v>38</v>
      </c>
      <c r="E84" s="63" t="s">
        <v>291</v>
      </c>
      <c r="F84" s="63" t="s">
        <v>31</v>
      </c>
      <c r="G84" s="67">
        <v>11.99</v>
      </c>
      <c r="H84" s="67">
        <v>11.99</v>
      </c>
      <c r="I84" s="25">
        <f t="shared" si="11"/>
        <v>13428.8</v>
      </c>
      <c r="J84" s="47">
        <f t="shared" si="12"/>
        <v>819.1568</v>
      </c>
      <c r="K84" s="50">
        <v>0.8</v>
      </c>
      <c r="L84" s="47">
        <f t="shared" si="13"/>
        <v>655.32544</v>
      </c>
      <c r="M84" s="25">
        <v>163.83</v>
      </c>
      <c r="N84" s="63" t="s">
        <v>292</v>
      </c>
      <c r="O84" s="53" t="s">
        <v>27</v>
      </c>
      <c r="P84" s="78"/>
      <c r="Q84" s="78"/>
    </row>
    <row r="85" s="64" customFormat="1" ht="18.6" customHeight="1" spans="1:17">
      <c r="A85" s="27">
        <f t="shared" si="15"/>
        <v>79</v>
      </c>
      <c r="B85" s="63" t="s">
        <v>293</v>
      </c>
      <c r="C85" s="73" t="s">
        <v>22</v>
      </c>
      <c r="D85" s="63" t="s">
        <v>46</v>
      </c>
      <c r="E85" s="63" t="s">
        <v>294</v>
      </c>
      <c r="F85" s="63" t="s">
        <v>31</v>
      </c>
      <c r="G85" s="67">
        <v>16.25</v>
      </c>
      <c r="H85" s="67">
        <v>16.25</v>
      </c>
      <c r="I85" s="25">
        <f t="shared" si="11"/>
        <v>18200</v>
      </c>
      <c r="J85" s="47">
        <f t="shared" si="12"/>
        <v>1110.2</v>
      </c>
      <c r="K85" s="50">
        <v>0.8</v>
      </c>
      <c r="L85" s="47">
        <f t="shared" si="13"/>
        <v>888.16</v>
      </c>
      <c r="M85" s="25">
        <v>222.04</v>
      </c>
      <c r="N85" s="63" t="s">
        <v>295</v>
      </c>
      <c r="O85" s="53" t="s">
        <v>27</v>
      </c>
      <c r="P85" s="78"/>
      <c r="Q85" s="78"/>
    </row>
    <row r="86" s="64" customFormat="1" ht="18.6" customHeight="1" spans="1:17">
      <c r="A86" s="27">
        <f t="shared" si="15"/>
        <v>80</v>
      </c>
      <c r="B86" s="63" t="s">
        <v>296</v>
      </c>
      <c r="C86" s="73" t="s">
        <v>22</v>
      </c>
      <c r="D86" s="63" t="s">
        <v>119</v>
      </c>
      <c r="E86" s="25" t="s">
        <v>297</v>
      </c>
      <c r="F86" s="25" t="s">
        <v>25</v>
      </c>
      <c r="G86" s="67">
        <v>25</v>
      </c>
      <c r="H86" s="67">
        <v>25</v>
      </c>
      <c r="I86" s="25">
        <f t="shared" si="11"/>
        <v>28000</v>
      </c>
      <c r="J86" s="47">
        <f t="shared" si="12"/>
        <v>1708</v>
      </c>
      <c r="K86" s="50">
        <v>0.8</v>
      </c>
      <c r="L86" s="47">
        <f t="shared" si="13"/>
        <v>1366.4</v>
      </c>
      <c r="M86" s="25">
        <v>341.6</v>
      </c>
      <c r="N86" s="63" t="s">
        <v>298</v>
      </c>
      <c r="O86" s="53" t="s">
        <v>27</v>
      </c>
      <c r="P86" s="78"/>
      <c r="Q86" s="78"/>
    </row>
    <row r="87" s="64" customFormat="1" ht="18.6" customHeight="1" spans="1:17">
      <c r="A87" s="27">
        <f t="shared" si="15"/>
        <v>81</v>
      </c>
      <c r="B87" s="28" t="s">
        <v>299</v>
      </c>
      <c r="C87" s="73" t="s">
        <v>22</v>
      </c>
      <c r="D87" s="91" t="s">
        <v>119</v>
      </c>
      <c r="E87" s="31" t="s">
        <v>300</v>
      </c>
      <c r="F87" s="63" t="s">
        <v>103</v>
      </c>
      <c r="G87" s="67">
        <v>15.5</v>
      </c>
      <c r="H87" s="92">
        <v>15.5</v>
      </c>
      <c r="I87" s="25">
        <f t="shared" si="11"/>
        <v>17360</v>
      </c>
      <c r="J87" s="47">
        <f t="shared" si="12"/>
        <v>1058.96</v>
      </c>
      <c r="K87" s="50">
        <v>0.8</v>
      </c>
      <c r="L87" s="47">
        <f t="shared" si="13"/>
        <v>847.168</v>
      </c>
      <c r="M87" s="25">
        <v>211.79</v>
      </c>
      <c r="N87" s="98" t="s">
        <v>301</v>
      </c>
      <c r="O87" s="53" t="s">
        <v>27</v>
      </c>
      <c r="P87" s="78"/>
      <c r="Q87" s="78"/>
    </row>
    <row r="88" s="64" customFormat="1" ht="18.6" customHeight="1" spans="1:17">
      <c r="A88" s="27">
        <f t="shared" si="15"/>
        <v>82</v>
      </c>
      <c r="B88" s="63" t="s">
        <v>302</v>
      </c>
      <c r="C88" s="73" t="s">
        <v>22</v>
      </c>
      <c r="D88" s="63" t="s">
        <v>281</v>
      </c>
      <c r="E88" s="63" t="s">
        <v>303</v>
      </c>
      <c r="F88" s="63" t="s">
        <v>103</v>
      </c>
      <c r="G88" s="67">
        <v>22.35</v>
      </c>
      <c r="H88" s="67">
        <v>22.35</v>
      </c>
      <c r="I88" s="25">
        <f t="shared" si="11"/>
        <v>25032</v>
      </c>
      <c r="J88" s="47">
        <f t="shared" si="12"/>
        <v>1526.952</v>
      </c>
      <c r="K88" s="50">
        <v>0.8</v>
      </c>
      <c r="L88" s="47">
        <f t="shared" si="13"/>
        <v>1221.5616</v>
      </c>
      <c r="M88" s="25">
        <v>305.39</v>
      </c>
      <c r="N88" s="63" t="s">
        <v>304</v>
      </c>
      <c r="O88" s="53" t="s">
        <v>27</v>
      </c>
      <c r="P88" s="78"/>
      <c r="Q88" s="78"/>
    </row>
    <row r="89" s="64" customFormat="1" ht="18.6" customHeight="1" spans="1:17">
      <c r="A89" s="27">
        <f t="shared" si="15"/>
        <v>83</v>
      </c>
      <c r="B89" s="63" t="s">
        <v>305</v>
      </c>
      <c r="C89" s="73" t="s">
        <v>22</v>
      </c>
      <c r="D89" s="63" t="s">
        <v>306</v>
      </c>
      <c r="E89" s="63" t="s">
        <v>307</v>
      </c>
      <c r="F89" s="63" t="s">
        <v>48</v>
      </c>
      <c r="G89" s="67">
        <v>18.29</v>
      </c>
      <c r="H89" s="67">
        <v>18.29</v>
      </c>
      <c r="I89" s="25">
        <f t="shared" si="11"/>
        <v>20484.8</v>
      </c>
      <c r="J89" s="47">
        <f t="shared" si="12"/>
        <v>1249.5728</v>
      </c>
      <c r="K89" s="50">
        <v>0.8</v>
      </c>
      <c r="L89" s="47">
        <f t="shared" si="13"/>
        <v>999.65824</v>
      </c>
      <c r="M89" s="25">
        <v>249.91</v>
      </c>
      <c r="N89" s="63" t="s">
        <v>308</v>
      </c>
      <c r="O89" s="53" t="s">
        <v>27</v>
      </c>
      <c r="P89" s="78"/>
      <c r="Q89" s="78"/>
    </row>
    <row r="90" s="64" customFormat="1" ht="18.6" customHeight="1" spans="1:17">
      <c r="A90" s="27">
        <f t="shared" si="15"/>
        <v>84</v>
      </c>
      <c r="B90" s="63" t="s">
        <v>309</v>
      </c>
      <c r="C90" s="73" t="s">
        <v>22</v>
      </c>
      <c r="D90" s="63" t="s">
        <v>29</v>
      </c>
      <c r="E90" s="63" t="s">
        <v>109</v>
      </c>
      <c r="F90" s="63" t="s">
        <v>48</v>
      </c>
      <c r="G90" s="67">
        <v>13.7</v>
      </c>
      <c r="H90" s="67">
        <v>13.7</v>
      </c>
      <c r="I90" s="25">
        <f t="shared" si="11"/>
        <v>15344</v>
      </c>
      <c r="J90" s="47">
        <f t="shared" si="12"/>
        <v>935.984</v>
      </c>
      <c r="K90" s="50">
        <v>0.8</v>
      </c>
      <c r="L90" s="47">
        <f t="shared" si="13"/>
        <v>748.7872</v>
      </c>
      <c r="M90" s="25">
        <v>187.2</v>
      </c>
      <c r="N90" s="63" t="s">
        <v>310</v>
      </c>
      <c r="O90" s="53" t="s">
        <v>27</v>
      </c>
      <c r="P90" s="78"/>
      <c r="Q90" s="78"/>
    </row>
    <row r="91" s="64" customFormat="1" ht="18.6" customHeight="1" spans="1:17">
      <c r="A91" s="27">
        <f t="shared" si="15"/>
        <v>85</v>
      </c>
      <c r="B91" s="63" t="s">
        <v>311</v>
      </c>
      <c r="C91" s="73" t="s">
        <v>22</v>
      </c>
      <c r="D91" s="63" t="s">
        <v>223</v>
      </c>
      <c r="E91" s="63" t="s">
        <v>312</v>
      </c>
      <c r="F91" s="63" t="s">
        <v>48</v>
      </c>
      <c r="G91" s="67">
        <v>62.18</v>
      </c>
      <c r="H91" s="67">
        <v>62.18</v>
      </c>
      <c r="I91" s="25">
        <f t="shared" si="11"/>
        <v>69641.6</v>
      </c>
      <c r="J91" s="47">
        <f t="shared" si="12"/>
        <v>4248.1376</v>
      </c>
      <c r="K91" s="50">
        <v>0.8</v>
      </c>
      <c r="L91" s="47">
        <f t="shared" si="13"/>
        <v>3398.51008</v>
      </c>
      <c r="M91" s="25">
        <v>849.63</v>
      </c>
      <c r="N91" s="63" t="s">
        <v>313</v>
      </c>
      <c r="O91" s="53" t="s">
        <v>27</v>
      </c>
      <c r="P91" s="78"/>
      <c r="Q91" s="78"/>
    </row>
    <row r="92" s="64" customFormat="1" ht="18.6" customHeight="1" spans="1:17">
      <c r="A92" s="27">
        <f t="shared" si="15"/>
        <v>86</v>
      </c>
      <c r="B92" s="63" t="s">
        <v>314</v>
      </c>
      <c r="C92" s="73" t="s">
        <v>22</v>
      </c>
      <c r="D92" s="63" t="s">
        <v>129</v>
      </c>
      <c r="E92" s="63" t="s">
        <v>315</v>
      </c>
      <c r="F92" s="25" t="s">
        <v>25</v>
      </c>
      <c r="G92" s="67">
        <v>12</v>
      </c>
      <c r="H92" s="67">
        <v>12</v>
      </c>
      <c r="I92" s="25">
        <f t="shared" si="11"/>
        <v>13440</v>
      </c>
      <c r="J92" s="47">
        <f t="shared" si="12"/>
        <v>819.84</v>
      </c>
      <c r="K92" s="50">
        <v>0.8</v>
      </c>
      <c r="L92" s="47">
        <f t="shared" si="13"/>
        <v>655.872</v>
      </c>
      <c r="M92" s="25">
        <v>163.97</v>
      </c>
      <c r="N92" s="63" t="s">
        <v>316</v>
      </c>
      <c r="O92" s="53" t="s">
        <v>27</v>
      </c>
      <c r="P92" s="78"/>
      <c r="Q92" s="78"/>
    </row>
    <row r="93" s="64" customFormat="1" ht="18.6" customHeight="1" spans="1:17">
      <c r="A93" s="27">
        <f t="shared" ref="A93:A107" si="16">ROW()-6</f>
        <v>87</v>
      </c>
      <c r="B93" s="63" t="s">
        <v>317</v>
      </c>
      <c r="C93" s="73" t="s">
        <v>22</v>
      </c>
      <c r="D93" s="63" t="s">
        <v>160</v>
      </c>
      <c r="E93" s="63" t="s">
        <v>318</v>
      </c>
      <c r="F93" s="63" t="s">
        <v>48</v>
      </c>
      <c r="G93" s="67">
        <v>6.5</v>
      </c>
      <c r="H93" s="67">
        <v>6.5</v>
      </c>
      <c r="I93" s="25">
        <f t="shared" si="11"/>
        <v>7280</v>
      </c>
      <c r="J93" s="47">
        <f t="shared" si="12"/>
        <v>444.08</v>
      </c>
      <c r="K93" s="50">
        <v>0.8</v>
      </c>
      <c r="L93" s="47">
        <f t="shared" si="13"/>
        <v>355.264</v>
      </c>
      <c r="M93" s="25">
        <v>88.82</v>
      </c>
      <c r="N93" s="63" t="s">
        <v>319</v>
      </c>
      <c r="O93" s="53" t="s">
        <v>27</v>
      </c>
      <c r="P93" s="78"/>
      <c r="Q93" s="78"/>
    </row>
    <row r="94" s="64" customFormat="1" ht="18.6" customHeight="1" spans="1:17">
      <c r="A94" s="27">
        <f t="shared" si="16"/>
        <v>88</v>
      </c>
      <c r="B94" s="28" t="s">
        <v>320</v>
      </c>
      <c r="C94" s="73" t="s">
        <v>22</v>
      </c>
      <c r="D94" s="91" t="s">
        <v>227</v>
      </c>
      <c r="E94" s="31" t="s">
        <v>321</v>
      </c>
      <c r="F94" s="63" t="s">
        <v>31</v>
      </c>
      <c r="G94" s="67">
        <v>16.26</v>
      </c>
      <c r="H94" s="92">
        <v>16.26</v>
      </c>
      <c r="I94" s="25">
        <f t="shared" si="11"/>
        <v>18211.2</v>
      </c>
      <c r="J94" s="47">
        <f t="shared" si="12"/>
        <v>1110.8832</v>
      </c>
      <c r="K94" s="50">
        <v>0.8</v>
      </c>
      <c r="L94" s="47">
        <f t="shared" si="13"/>
        <v>888.70656</v>
      </c>
      <c r="M94" s="25">
        <v>222.18</v>
      </c>
      <c r="N94" s="98" t="s">
        <v>322</v>
      </c>
      <c r="O94" s="53" t="s">
        <v>27</v>
      </c>
      <c r="P94" s="78"/>
      <c r="Q94" s="78"/>
    </row>
    <row r="95" s="64" customFormat="1" ht="18.6" customHeight="1" spans="1:17">
      <c r="A95" s="27">
        <f t="shared" si="16"/>
        <v>89</v>
      </c>
      <c r="B95" s="28" t="s">
        <v>323</v>
      </c>
      <c r="C95" s="73" t="s">
        <v>22</v>
      </c>
      <c r="D95" s="91" t="s">
        <v>119</v>
      </c>
      <c r="E95" s="31" t="s">
        <v>324</v>
      </c>
      <c r="F95" s="63" t="s">
        <v>103</v>
      </c>
      <c r="G95" s="67">
        <v>13</v>
      </c>
      <c r="H95" s="92">
        <v>13</v>
      </c>
      <c r="I95" s="25">
        <f t="shared" si="11"/>
        <v>14560</v>
      </c>
      <c r="J95" s="47">
        <f t="shared" si="12"/>
        <v>888.16</v>
      </c>
      <c r="K95" s="50">
        <v>0.8</v>
      </c>
      <c r="L95" s="47">
        <f t="shared" si="13"/>
        <v>710.528</v>
      </c>
      <c r="M95" s="25">
        <v>177.63</v>
      </c>
      <c r="N95" s="98" t="s">
        <v>325</v>
      </c>
      <c r="O95" s="53" t="s">
        <v>27</v>
      </c>
      <c r="P95" s="78"/>
      <c r="Q95" s="78"/>
    </row>
    <row r="96" s="64" customFormat="1" ht="18.6" customHeight="1" spans="1:17">
      <c r="A96" s="27">
        <f t="shared" si="16"/>
        <v>90</v>
      </c>
      <c r="B96" s="63" t="s">
        <v>326</v>
      </c>
      <c r="C96" s="73" t="s">
        <v>22</v>
      </c>
      <c r="D96" s="63" t="s">
        <v>82</v>
      </c>
      <c r="E96" s="63" t="s">
        <v>327</v>
      </c>
      <c r="F96" s="63" t="s">
        <v>31</v>
      </c>
      <c r="G96" s="67">
        <v>9.75</v>
      </c>
      <c r="H96" s="67">
        <v>9.75</v>
      </c>
      <c r="I96" s="25">
        <f t="shared" si="11"/>
        <v>10920</v>
      </c>
      <c r="J96" s="47">
        <f t="shared" si="12"/>
        <v>666.12</v>
      </c>
      <c r="K96" s="50">
        <v>0.8</v>
      </c>
      <c r="L96" s="47">
        <f t="shared" si="13"/>
        <v>532.896</v>
      </c>
      <c r="M96" s="25">
        <v>133.22</v>
      </c>
      <c r="N96" s="63" t="s">
        <v>328</v>
      </c>
      <c r="O96" s="53" t="s">
        <v>27</v>
      </c>
      <c r="P96" s="78"/>
      <c r="Q96" s="78"/>
    </row>
    <row r="97" s="64" customFormat="1" ht="18.6" customHeight="1" spans="1:17">
      <c r="A97" s="27">
        <f t="shared" si="16"/>
        <v>91</v>
      </c>
      <c r="B97" s="63" t="s">
        <v>329</v>
      </c>
      <c r="C97" s="73" t="s">
        <v>22</v>
      </c>
      <c r="D97" s="63" t="s">
        <v>330</v>
      </c>
      <c r="E97" s="63" t="s">
        <v>331</v>
      </c>
      <c r="F97" s="63" t="s">
        <v>103</v>
      </c>
      <c r="G97" s="67">
        <v>19.98</v>
      </c>
      <c r="H97" s="67">
        <v>19.98</v>
      </c>
      <c r="I97" s="25">
        <f t="shared" si="11"/>
        <v>22377.6</v>
      </c>
      <c r="J97" s="47">
        <f t="shared" si="12"/>
        <v>1365.0336</v>
      </c>
      <c r="K97" s="50">
        <v>0.8</v>
      </c>
      <c r="L97" s="47">
        <f t="shared" si="13"/>
        <v>1092.02688</v>
      </c>
      <c r="M97" s="25">
        <v>273.01</v>
      </c>
      <c r="N97" s="63" t="s">
        <v>332</v>
      </c>
      <c r="O97" s="53" t="s">
        <v>27</v>
      </c>
      <c r="P97" s="78"/>
      <c r="Q97" s="78"/>
    </row>
    <row r="98" s="64" customFormat="1" ht="18.6" customHeight="1" spans="1:17">
      <c r="A98" s="27">
        <f t="shared" si="16"/>
        <v>92</v>
      </c>
      <c r="B98" s="63" t="s">
        <v>333</v>
      </c>
      <c r="C98" s="73" t="s">
        <v>22</v>
      </c>
      <c r="D98" s="63" t="s">
        <v>248</v>
      </c>
      <c r="E98" s="63" t="s">
        <v>334</v>
      </c>
      <c r="F98" s="63" t="s">
        <v>103</v>
      </c>
      <c r="G98" s="67">
        <v>29.4</v>
      </c>
      <c r="H98" s="67">
        <v>29.4</v>
      </c>
      <c r="I98" s="25">
        <f t="shared" si="11"/>
        <v>32928</v>
      </c>
      <c r="J98" s="47">
        <f t="shared" si="12"/>
        <v>2008.608</v>
      </c>
      <c r="K98" s="50">
        <v>0.8</v>
      </c>
      <c r="L98" s="47">
        <f t="shared" si="13"/>
        <v>1606.8864</v>
      </c>
      <c r="M98" s="25">
        <v>401.72</v>
      </c>
      <c r="N98" s="63" t="s">
        <v>335</v>
      </c>
      <c r="O98" s="53" t="s">
        <v>27</v>
      </c>
      <c r="P98" s="78"/>
      <c r="Q98" s="78"/>
    </row>
    <row r="99" s="64" customFormat="1" ht="18.6" customHeight="1" spans="1:17">
      <c r="A99" s="27">
        <f t="shared" si="16"/>
        <v>93</v>
      </c>
      <c r="B99" s="63" t="s">
        <v>336</v>
      </c>
      <c r="C99" s="73" t="s">
        <v>22</v>
      </c>
      <c r="D99" s="63" t="s">
        <v>129</v>
      </c>
      <c r="E99" s="25" t="s">
        <v>337</v>
      </c>
      <c r="F99" s="25" t="s">
        <v>25</v>
      </c>
      <c r="G99" s="67">
        <v>21</v>
      </c>
      <c r="H99" s="67">
        <v>21</v>
      </c>
      <c r="I99" s="25">
        <f t="shared" si="11"/>
        <v>23520</v>
      </c>
      <c r="J99" s="47">
        <f t="shared" si="12"/>
        <v>1434.72</v>
      </c>
      <c r="K99" s="50">
        <v>0.8</v>
      </c>
      <c r="L99" s="47">
        <f t="shared" si="13"/>
        <v>1147.776</v>
      </c>
      <c r="M99" s="25">
        <v>286.94</v>
      </c>
      <c r="N99" s="63" t="s">
        <v>338</v>
      </c>
      <c r="O99" s="53" t="s">
        <v>27</v>
      </c>
      <c r="P99" s="78"/>
      <c r="Q99" s="78"/>
    </row>
    <row r="100" s="64" customFormat="1" ht="18.6" customHeight="1" spans="1:17">
      <c r="A100" s="27">
        <f t="shared" si="16"/>
        <v>94</v>
      </c>
      <c r="B100" s="28" t="s">
        <v>339</v>
      </c>
      <c r="C100" s="73" t="s">
        <v>22</v>
      </c>
      <c r="D100" s="91" t="s">
        <v>38</v>
      </c>
      <c r="E100" s="31" t="s">
        <v>340</v>
      </c>
      <c r="F100" s="25" t="s">
        <v>25</v>
      </c>
      <c r="G100" s="67">
        <v>28.65</v>
      </c>
      <c r="H100" s="92">
        <v>28.65</v>
      </c>
      <c r="I100" s="25">
        <f t="shared" si="11"/>
        <v>32088</v>
      </c>
      <c r="J100" s="47">
        <f t="shared" si="12"/>
        <v>1957.368</v>
      </c>
      <c r="K100" s="50">
        <v>0.8</v>
      </c>
      <c r="L100" s="47">
        <f t="shared" si="13"/>
        <v>1565.8944</v>
      </c>
      <c r="M100" s="25">
        <v>391.47</v>
      </c>
      <c r="N100" s="98" t="s">
        <v>341</v>
      </c>
      <c r="O100" s="53" t="s">
        <v>27</v>
      </c>
      <c r="P100" s="78"/>
      <c r="Q100" s="78"/>
    </row>
    <row r="101" s="64" customFormat="1" ht="18.6" customHeight="1" spans="1:17">
      <c r="A101" s="27">
        <f t="shared" si="16"/>
        <v>95</v>
      </c>
      <c r="B101" s="28" t="s">
        <v>342</v>
      </c>
      <c r="C101" s="73" t="s">
        <v>22</v>
      </c>
      <c r="D101" s="91" t="s">
        <v>133</v>
      </c>
      <c r="E101" s="31" t="s">
        <v>343</v>
      </c>
      <c r="F101" s="63" t="s">
        <v>48</v>
      </c>
      <c r="G101" s="67">
        <v>5</v>
      </c>
      <c r="H101" s="92">
        <v>5</v>
      </c>
      <c r="I101" s="25">
        <f t="shared" si="11"/>
        <v>5600</v>
      </c>
      <c r="J101" s="47">
        <f t="shared" si="12"/>
        <v>341.6</v>
      </c>
      <c r="K101" s="50">
        <v>0.8</v>
      </c>
      <c r="L101" s="47">
        <f t="shared" si="13"/>
        <v>273.28</v>
      </c>
      <c r="M101" s="25">
        <v>68.32</v>
      </c>
      <c r="N101" s="98" t="s">
        <v>344</v>
      </c>
      <c r="O101" s="53" t="s">
        <v>27</v>
      </c>
      <c r="P101" s="78"/>
      <c r="Q101" s="78"/>
    </row>
    <row r="102" s="64" customFormat="1" ht="18.6" customHeight="1" spans="1:17">
      <c r="A102" s="27">
        <f t="shared" si="16"/>
        <v>96</v>
      </c>
      <c r="B102" s="63" t="s">
        <v>345</v>
      </c>
      <c r="C102" s="73" t="s">
        <v>22</v>
      </c>
      <c r="D102" s="63" t="s">
        <v>23</v>
      </c>
      <c r="E102" s="63" t="s">
        <v>346</v>
      </c>
      <c r="F102" s="63" t="s">
        <v>48</v>
      </c>
      <c r="G102" s="67">
        <v>8.43</v>
      </c>
      <c r="H102" s="67">
        <v>8.43</v>
      </c>
      <c r="I102" s="25">
        <f t="shared" si="11"/>
        <v>9441.6</v>
      </c>
      <c r="J102" s="47">
        <f t="shared" si="12"/>
        <v>575.9376</v>
      </c>
      <c r="K102" s="50">
        <v>0.8</v>
      </c>
      <c r="L102" s="47">
        <f t="shared" si="13"/>
        <v>460.75008</v>
      </c>
      <c r="M102" s="25">
        <v>115.19</v>
      </c>
      <c r="N102" s="63" t="s">
        <v>347</v>
      </c>
      <c r="O102" s="53" t="s">
        <v>27</v>
      </c>
      <c r="P102" s="78"/>
      <c r="Q102" s="78"/>
    </row>
    <row r="103" s="64" customFormat="1" ht="18.6" customHeight="1" spans="1:17">
      <c r="A103" s="27">
        <f t="shared" si="16"/>
        <v>97</v>
      </c>
      <c r="B103" s="63" t="s">
        <v>348</v>
      </c>
      <c r="C103" s="73" t="s">
        <v>22</v>
      </c>
      <c r="D103" s="63" t="s">
        <v>129</v>
      </c>
      <c r="E103" s="63" t="s">
        <v>349</v>
      </c>
      <c r="F103" s="63" t="s">
        <v>48</v>
      </c>
      <c r="G103" s="67">
        <v>31.75</v>
      </c>
      <c r="H103" s="67">
        <v>31.75</v>
      </c>
      <c r="I103" s="25">
        <f t="shared" si="11"/>
        <v>35560</v>
      </c>
      <c r="J103" s="47">
        <f t="shared" si="12"/>
        <v>2169.16</v>
      </c>
      <c r="K103" s="50">
        <v>0.8</v>
      </c>
      <c r="L103" s="47">
        <f t="shared" si="13"/>
        <v>1735.328</v>
      </c>
      <c r="M103" s="25">
        <v>433.83</v>
      </c>
      <c r="N103" s="63" t="s">
        <v>350</v>
      </c>
      <c r="O103" s="53" t="s">
        <v>27</v>
      </c>
      <c r="P103" s="78"/>
      <c r="Q103" s="78"/>
    </row>
    <row r="104" s="64" customFormat="1" ht="18.6" customHeight="1" spans="1:17">
      <c r="A104" s="27">
        <f t="shared" si="16"/>
        <v>98</v>
      </c>
      <c r="B104" s="63" t="s">
        <v>351</v>
      </c>
      <c r="C104" s="73" t="s">
        <v>22</v>
      </c>
      <c r="D104" s="63" t="s">
        <v>38</v>
      </c>
      <c r="E104" s="63" t="s">
        <v>352</v>
      </c>
      <c r="F104" s="63" t="s">
        <v>48</v>
      </c>
      <c r="G104" s="67">
        <v>19.89</v>
      </c>
      <c r="H104" s="67">
        <v>19.89</v>
      </c>
      <c r="I104" s="25">
        <f t="shared" si="11"/>
        <v>22276.8</v>
      </c>
      <c r="J104" s="47">
        <f t="shared" si="12"/>
        <v>1358.8848</v>
      </c>
      <c r="K104" s="50">
        <v>0.8</v>
      </c>
      <c r="L104" s="47">
        <f t="shared" si="13"/>
        <v>1087.10784</v>
      </c>
      <c r="M104" s="25">
        <v>271.78</v>
      </c>
      <c r="N104" s="63" t="s">
        <v>353</v>
      </c>
      <c r="O104" s="53" t="s">
        <v>27</v>
      </c>
      <c r="P104" s="78"/>
      <c r="Q104" s="78"/>
    </row>
    <row r="105" s="64" customFormat="1" ht="18.6" customHeight="1" spans="1:17">
      <c r="A105" s="27">
        <f t="shared" si="16"/>
        <v>99</v>
      </c>
      <c r="B105" s="63" t="s">
        <v>354</v>
      </c>
      <c r="C105" s="73" t="s">
        <v>22</v>
      </c>
      <c r="D105" s="63" t="s">
        <v>265</v>
      </c>
      <c r="E105" s="63" t="s">
        <v>355</v>
      </c>
      <c r="F105" s="63" t="s">
        <v>48</v>
      </c>
      <c r="G105" s="67">
        <v>19.5</v>
      </c>
      <c r="H105" s="67">
        <v>19.5</v>
      </c>
      <c r="I105" s="25">
        <f t="shared" si="11"/>
        <v>21840</v>
      </c>
      <c r="J105" s="47">
        <f t="shared" si="12"/>
        <v>1332.24</v>
      </c>
      <c r="K105" s="50">
        <v>0.8</v>
      </c>
      <c r="L105" s="47">
        <f t="shared" si="13"/>
        <v>1065.792</v>
      </c>
      <c r="M105" s="25">
        <v>266.45</v>
      </c>
      <c r="N105" s="63" t="s">
        <v>356</v>
      </c>
      <c r="O105" s="53" t="s">
        <v>27</v>
      </c>
      <c r="P105" s="78"/>
      <c r="Q105" s="78"/>
    </row>
    <row r="106" s="64" customFormat="1" ht="18.6" customHeight="1" spans="1:17">
      <c r="A106" s="27">
        <f t="shared" si="16"/>
        <v>100</v>
      </c>
      <c r="B106" s="63" t="s">
        <v>357</v>
      </c>
      <c r="C106" s="73" t="s">
        <v>22</v>
      </c>
      <c r="D106" s="63" t="s">
        <v>143</v>
      </c>
      <c r="E106" s="63" t="s">
        <v>358</v>
      </c>
      <c r="F106" s="63" t="s">
        <v>48</v>
      </c>
      <c r="G106" s="67">
        <v>6</v>
      </c>
      <c r="H106" s="67">
        <v>6</v>
      </c>
      <c r="I106" s="25">
        <f t="shared" si="11"/>
        <v>6720</v>
      </c>
      <c r="J106" s="47">
        <f t="shared" si="12"/>
        <v>409.92</v>
      </c>
      <c r="K106" s="50">
        <v>0.8</v>
      </c>
      <c r="L106" s="47">
        <f t="shared" si="13"/>
        <v>327.936</v>
      </c>
      <c r="M106" s="25">
        <v>81.98</v>
      </c>
      <c r="N106" s="63" t="s">
        <v>359</v>
      </c>
      <c r="O106" s="53" t="s">
        <v>27</v>
      </c>
      <c r="P106" s="78"/>
      <c r="Q106" s="78"/>
    </row>
    <row r="107" s="64" customFormat="1" ht="18.6" customHeight="1" spans="1:17">
      <c r="A107" s="27">
        <f t="shared" si="16"/>
        <v>101</v>
      </c>
      <c r="B107" s="63" t="s">
        <v>360</v>
      </c>
      <c r="C107" s="73" t="s">
        <v>22</v>
      </c>
      <c r="D107" s="63" t="s">
        <v>223</v>
      </c>
      <c r="E107" s="63" t="s">
        <v>361</v>
      </c>
      <c r="F107" s="63" t="s">
        <v>48</v>
      </c>
      <c r="G107" s="67">
        <v>19.93</v>
      </c>
      <c r="H107" s="67">
        <v>19.93</v>
      </c>
      <c r="I107" s="25">
        <f t="shared" si="11"/>
        <v>22321.6</v>
      </c>
      <c r="J107" s="47">
        <f t="shared" si="12"/>
        <v>1361.6176</v>
      </c>
      <c r="K107" s="50">
        <v>0.8</v>
      </c>
      <c r="L107" s="47">
        <f t="shared" si="13"/>
        <v>1089.29408</v>
      </c>
      <c r="M107" s="25">
        <v>272.32</v>
      </c>
      <c r="N107" s="63" t="s">
        <v>362</v>
      </c>
      <c r="O107" s="53" t="s">
        <v>27</v>
      </c>
      <c r="P107" s="78"/>
      <c r="Q107" s="78"/>
    </row>
    <row r="108" s="64" customFormat="1" ht="18.6" customHeight="1" spans="1:17">
      <c r="A108" s="27">
        <f t="shared" ref="A108:A114" si="17">ROW()-6</f>
        <v>102</v>
      </c>
      <c r="B108" s="63" t="s">
        <v>363</v>
      </c>
      <c r="C108" s="73" t="s">
        <v>22</v>
      </c>
      <c r="D108" s="63" t="s">
        <v>227</v>
      </c>
      <c r="E108" s="63" t="s">
        <v>364</v>
      </c>
      <c r="F108" s="63" t="s">
        <v>48</v>
      </c>
      <c r="G108" s="67">
        <v>13.3</v>
      </c>
      <c r="H108" s="67">
        <v>13.3</v>
      </c>
      <c r="I108" s="25">
        <f t="shared" ref="I108:I122" si="18">H108*1120</f>
        <v>14896</v>
      </c>
      <c r="J108" s="47">
        <f t="shared" ref="J108:J122" si="19">H108*68.32</f>
        <v>908.656</v>
      </c>
      <c r="K108" s="50">
        <v>0.8</v>
      </c>
      <c r="L108" s="47">
        <f t="shared" ref="L108:L122" si="20">J108*K108</f>
        <v>726.9248</v>
      </c>
      <c r="M108" s="25">
        <v>181.73</v>
      </c>
      <c r="N108" s="63" t="s">
        <v>365</v>
      </c>
      <c r="O108" s="53" t="s">
        <v>27</v>
      </c>
      <c r="P108" s="78"/>
      <c r="Q108" s="78"/>
    </row>
    <row r="109" s="64" customFormat="1" ht="18.6" customHeight="1" spans="1:17">
      <c r="A109" s="27">
        <f t="shared" si="17"/>
        <v>103</v>
      </c>
      <c r="B109" s="28" t="s">
        <v>366</v>
      </c>
      <c r="C109" s="73" t="s">
        <v>22</v>
      </c>
      <c r="D109" s="91" t="s">
        <v>143</v>
      </c>
      <c r="E109" s="31" t="s">
        <v>367</v>
      </c>
      <c r="F109" s="63" t="s">
        <v>48</v>
      </c>
      <c r="G109" s="67">
        <v>13.18</v>
      </c>
      <c r="H109" s="92">
        <v>13.18</v>
      </c>
      <c r="I109" s="25">
        <f t="shared" si="18"/>
        <v>14761.6</v>
      </c>
      <c r="J109" s="47">
        <f t="shared" si="19"/>
        <v>900.4576</v>
      </c>
      <c r="K109" s="50">
        <v>0.8</v>
      </c>
      <c r="L109" s="47">
        <f t="shared" si="20"/>
        <v>720.36608</v>
      </c>
      <c r="M109" s="25">
        <v>180.09</v>
      </c>
      <c r="N109" s="98" t="s">
        <v>368</v>
      </c>
      <c r="O109" s="53" t="s">
        <v>27</v>
      </c>
      <c r="P109" s="78"/>
      <c r="Q109" s="78"/>
    </row>
    <row r="110" s="64" customFormat="1" ht="18.6" customHeight="1" spans="1:17">
      <c r="A110" s="27">
        <f t="shared" si="17"/>
        <v>104</v>
      </c>
      <c r="B110" s="63" t="s">
        <v>369</v>
      </c>
      <c r="C110" s="73" t="s">
        <v>22</v>
      </c>
      <c r="D110" s="63" t="s">
        <v>370</v>
      </c>
      <c r="E110" s="63" t="s">
        <v>371</v>
      </c>
      <c r="F110" s="63" t="s">
        <v>103</v>
      </c>
      <c r="G110" s="67">
        <v>37.3</v>
      </c>
      <c r="H110" s="67">
        <v>37.3</v>
      </c>
      <c r="I110" s="25">
        <f t="shared" si="18"/>
        <v>41776</v>
      </c>
      <c r="J110" s="47">
        <f t="shared" si="19"/>
        <v>2548.336</v>
      </c>
      <c r="K110" s="50">
        <v>0.8</v>
      </c>
      <c r="L110" s="47">
        <f t="shared" si="20"/>
        <v>2038.6688</v>
      </c>
      <c r="M110" s="25">
        <v>509.67</v>
      </c>
      <c r="N110" s="63" t="s">
        <v>372</v>
      </c>
      <c r="O110" s="53" t="s">
        <v>27</v>
      </c>
      <c r="P110" s="78"/>
      <c r="Q110" s="78"/>
    </row>
    <row r="111" s="64" customFormat="1" ht="18.6" customHeight="1" spans="1:17">
      <c r="A111" s="27">
        <f t="shared" si="17"/>
        <v>105</v>
      </c>
      <c r="B111" s="63" t="s">
        <v>373</v>
      </c>
      <c r="C111" s="73" t="s">
        <v>22</v>
      </c>
      <c r="D111" s="63" t="s">
        <v>223</v>
      </c>
      <c r="E111" s="63" t="s">
        <v>374</v>
      </c>
      <c r="F111" s="63" t="s">
        <v>103</v>
      </c>
      <c r="G111" s="67">
        <v>70</v>
      </c>
      <c r="H111" s="67">
        <v>70</v>
      </c>
      <c r="I111" s="25">
        <f t="shared" si="18"/>
        <v>78400</v>
      </c>
      <c r="J111" s="47">
        <f t="shared" si="19"/>
        <v>4782.4</v>
      </c>
      <c r="K111" s="50">
        <v>0.8</v>
      </c>
      <c r="L111" s="47">
        <f t="shared" si="20"/>
        <v>3825.92</v>
      </c>
      <c r="M111" s="25">
        <v>956.48</v>
      </c>
      <c r="N111" s="63" t="s">
        <v>375</v>
      </c>
      <c r="O111" s="53" t="s">
        <v>27</v>
      </c>
      <c r="P111" s="78"/>
      <c r="Q111" s="78"/>
    </row>
    <row r="112" s="64" customFormat="1" ht="18.6" customHeight="1" spans="1:17">
      <c r="A112" s="27">
        <f t="shared" si="17"/>
        <v>106</v>
      </c>
      <c r="B112" s="63" t="s">
        <v>376</v>
      </c>
      <c r="C112" s="73" t="s">
        <v>22</v>
      </c>
      <c r="D112" s="63" t="s">
        <v>248</v>
      </c>
      <c r="E112" s="63" t="s">
        <v>377</v>
      </c>
      <c r="F112" s="63" t="s">
        <v>48</v>
      </c>
      <c r="G112" s="67">
        <v>36.33</v>
      </c>
      <c r="H112" s="67">
        <v>36.33</v>
      </c>
      <c r="I112" s="25">
        <f t="shared" si="18"/>
        <v>40689.6</v>
      </c>
      <c r="J112" s="47">
        <f t="shared" si="19"/>
        <v>2482.0656</v>
      </c>
      <c r="K112" s="50">
        <v>0.8</v>
      </c>
      <c r="L112" s="47">
        <f t="shared" si="20"/>
        <v>1985.65248</v>
      </c>
      <c r="M112" s="25">
        <v>496.41</v>
      </c>
      <c r="N112" s="105" t="s">
        <v>378</v>
      </c>
      <c r="O112" s="53" t="s">
        <v>27</v>
      </c>
      <c r="P112" s="78"/>
      <c r="Q112" s="78"/>
    </row>
    <row r="113" s="64" customFormat="1" ht="18.6" customHeight="1" spans="1:17">
      <c r="A113" s="27">
        <f t="shared" si="17"/>
        <v>107</v>
      </c>
      <c r="B113" s="63" t="s">
        <v>379</v>
      </c>
      <c r="C113" s="73" t="s">
        <v>22</v>
      </c>
      <c r="D113" s="63" t="s">
        <v>143</v>
      </c>
      <c r="E113" s="63" t="s">
        <v>380</v>
      </c>
      <c r="F113" s="63" t="s">
        <v>103</v>
      </c>
      <c r="G113" s="67">
        <v>9.95</v>
      </c>
      <c r="H113" s="67">
        <v>9.95</v>
      </c>
      <c r="I113" s="25">
        <f t="shared" si="18"/>
        <v>11144</v>
      </c>
      <c r="J113" s="47">
        <f t="shared" si="19"/>
        <v>679.784</v>
      </c>
      <c r="K113" s="50">
        <v>0.8</v>
      </c>
      <c r="L113" s="47">
        <f t="shared" si="20"/>
        <v>543.8272</v>
      </c>
      <c r="M113" s="25">
        <v>135.96</v>
      </c>
      <c r="N113" s="63" t="s">
        <v>381</v>
      </c>
      <c r="O113" s="53" t="s">
        <v>27</v>
      </c>
      <c r="P113" s="78"/>
      <c r="Q113" s="78"/>
    </row>
    <row r="114" s="64" customFormat="1" ht="18.6" customHeight="1" spans="1:17">
      <c r="A114" s="27">
        <f t="shared" si="17"/>
        <v>108</v>
      </c>
      <c r="B114" s="63" t="s">
        <v>382</v>
      </c>
      <c r="C114" s="73" t="s">
        <v>22</v>
      </c>
      <c r="D114" s="63" t="s">
        <v>119</v>
      </c>
      <c r="E114" s="63" t="s">
        <v>383</v>
      </c>
      <c r="F114" s="63" t="s">
        <v>48</v>
      </c>
      <c r="G114" s="67">
        <v>17.23</v>
      </c>
      <c r="H114" s="67">
        <v>17.23</v>
      </c>
      <c r="I114" s="25">
        <f t="shared" si="18"/>
        <v>19297.6</v>
      </c>
      <c r="J114" s="47">
        <f t="shared" si="19"/>
        <v>1177.1536</v>
      </c>
      <c r="K114" s="50">
        <v>0.8</v>
      </c>
      <c r="L114" s="47">
        <f t="shared" si="20"/>
        <v>941.72288</v>
      </c>
      <c r="M114" s="25">
        <v>235.43</v>
      </c>
      <c r="N114" s="63" t="s">
        <v>384</v>
      </c>
      <c r="O114" s="53" t="s">
        <v>27</v>
      </c>
      <c r="P114" s="78"/>
      <c r="Q114" s="78"/>
    </row>
    <row r="115" s="64" customFormat="1" ht="18.6" customHeight="1" spans="1:17">
      <c r="A115" s="27">
        <f t="shared" ref="A115:A124" si="21">ROW()-6</f>
        <v>109</v>
      </c>
      <c r="B115" s="63" t="s">
        <v>385</v>
      </c>
      <c r="C115" s="73" t="s">
        <v>22</v>
      </c>
      <c r="D115" s="63" t="s">
        <v>119</v>
      </c>
      <c r="E115" s="63" t="s">
        <v>386</v>
      </c>
      <c r="F115" s="63" t="s">
        <v>48</v>
      </c>
      <c r="G115" s="67">
        <v>58.1</v>
      </c>
      <c r="H115" s="67">
        <v>58.1</v>
      </c>
      <c r="I115" s="25">
        <f t="shared" si="18"/>
        <v>65072</v>
      </c>
      <c r="J115" s="47">
        <f t="shared" si="19"/>
        <v>3969.392</v>
      </c>
      <c r="K115" s="50">
        <v>0.8</v>
      </c>
      <c r="L115" s="47">
        <f t="shared" si="20"/>
        <v>3175.5136</v>
      </c>
      <c r="M115" s="25">
        <v>793.88</v>
      </c>
      <c r="N115" s="63" t="s">
        <v>387</v>
      </c>
      <c r="O115" s="53" t="s">
        <v>27</v>
      </c>
      <c r="P115" s="78"/>
      <c r="Q115" s="78"/>
    </row>
    <row r="116" s="64" customFormat="1" ht="18.6" customHeight="1" spans="1:17">
      <c r="A116" s="27">
        <f t="shared" si="21"/>
        <v>110</v>
      </c>
      <c r="B116" s="28" t="s">
        <v>388</v>
      </c>
      <c r="C116" s="73" t="s">
        <v>22</v>
      </c>
      <c r="D116" s="91" t="s">
        <v>38</v>
      </c>
      <c r="E116" s="31" t="s">
        <v>389</v>
      </c>
      <c r="F116" s="63" t="s">
        <v>48</v>
      </c>
      <c r="G116" s="67">
        <v>17.85</v>
      </c>
      <c r="H116" s="92">
        <v>17.85</v>
      </c>
      <c r="I116" s="25">
        <f t="shared" si="18"/>
        <v>19992</v>
      </c>
      <c r="J116" s="47">
        <f t="shared" si="19"/>
        <v>1219.512</v>
      </c>
      <c r="K116" s="50">
        <v>0.8</v>
      </c>
      <c r="L116" s="47">
        <f t="shared" si="20"/>
        <v>975.6096</v>
      </c>
      <c r="M116" s="25">
        <v>243.9</v>
      </c>
      <c r="N116" s="98" t="s">
        <v>390</v>
      </c>
      <c r="O116" s="53" t="s">
        <v>27</v>
      </c>
      <c r="P116" s="78"/>
      <c r="Q116" s="78"/>
    </row>
    <row r="117" s="104" customFormat="1" ht="18.6" customHeight="1" spans="1:17">
      <c r="A117" s="27">
        <f t="shared" si="21"/>
        <v>111</v>
      </c>
      <c r="B117" s="28" t="s">
        <v>391</v>
      </c>
      <c r="C117" s="73" t="s">
        <v>22</v>
      </c>
      <c r="D117" s="91" t="s">
        <v>392</v>
      </c>
      <c r="E117" s="31" t="s">
        <v>393</v>
      </c>
      <c r="F117" s="63" t="s">
        <v>103</v>
      </c>
      <c r="G117" s="67">
        <v>26.57</v>
      </c>
      <c r="H117" s="92">
        <v>26.57</v>
      </c>
      <c r="I117" s="25">
        <f t="shared" si="18"/>
        <v>29758.4</v>
      </c>
      <c r="J117" s="47">
        <f t="shared" si="19"/>
        <v>1815.2624</v>
      </c>
      <c r="K117" s="50">
        <v>0.8</v>
      </c>
      <c r="L117" s="47">
        <f t="shared" si="20"/>
        <v>1452.20992</v>
      </c>
      <c r="M117" s="25">
        <v>363.05</v>
      </c>
      <c r="N117" s="98" t="s">
        <v>394</v>
      </c>
      <c r="O117" s="53" t="s">
        <v>27</v>
      </c>
      <c r="P117" s="78"/>
      <c r="Q117" s="78"/>
    </row>
    <row r="118" s="64" customFormat="1" ht="18.6" customHeight="1" spans="1:17">
      <c r="A118" s="27">
        <f t="shared" si="21"/>
        <v>112</v>
      </c>
      <c r="B118" s="63" t="s">
        <v>395</v>
      </c>
      <c r="C118" s="73" t="s">
        <v>22</v>
      </c>
      <c r="D118" s="63" t="s">
        <v>281</v>
      </c>
      <c r="E118" s="63" t="s">
        <v>396</v>
      </c>
      <c r="F118" s="63" t="s">
        <v>103</v>
      </c>
      <c r="G118" s="67">
        <v>7.2</v>
      </c>
      <c r="H118" s="67">
        <v>7.2</v>
      </c>
      <c r="I118" s="25">
        <f t="shared" si="18"/>
        <v>8064</v>
      </c>
      <c r="J118" s="47">
        <f t="shared" si="19"/>
        <v>491.904</v>
      </c>
      <c r="K118" s="50">
        <v>0.8</v>
      </c>
      <c r="L118" s="47">
        <f t="shared" si="20"/>
        <v>393.5232</v>
      </c>
      <c r="M118" s="25">
        <v>98.38</v>
      </c>
      <c r="N118" s="105" t="s">
        <v>397</v>
      </c>
      <c r="O118" s="53" t="s">
        <v>27</v>
      </c>
      <c r="P118" s="78"/>
      <c r="Q118" s="78"/>
    </row>
    <row r="119" s="64" customFormat="1" ht="18.6" customHeight="1" spans="1:17">
      <c r="A119" s="27">
        <f t="shared" si="21"/>
        <v>113</v>
      </c>
      <c r="B119" s="63" t="s">
        <v>398</v>
      </c>
      <c r="C119" s="73" t="s">
        <v>22</v>
      </c>
      <c r="D119" s="63" t="s">
        <v>75</v>
      </c>
      <c r="E119" s="63" t="s">
        <v>399</v>
      </c>
      <c r="F119" s="63" t="s">
        <v>48</v>
      </c>
      <c r="G119" s="106">
        <v>2.36</v>
      </c>
      <c r="H119" s="67">
        <v>2.36</v>
      </c>
      <c r="I119" s="25">
        <f t="shared" si="18"/>
        <v>2643.2</v>
      </c>
      <c r="J119" s="47">
        <f t="shared" si="19"/>
        <v>161.2352</v>
      </c>
      <c r="K119" s="50">
        <v>0.8</v>
      </c>
      <c r="L119" s="47">
        <f t="shared" si="20"/>
        <v>128.98816</v>
      </c>
      <c r="M119" s="25">
        <v>32.25</v>
      </c>
      <c r="N119" s="63" t="s">
        <v>400</v>
      </c>
      <c r="O119" s="53" t="s">
        <v>27</v>
      </c>
      <c r="P119" s="78"/>
      <c r="Q119" s="78"/>
    </row>
    <row r="120" s="64" customFormat="1" ht="18.6" customHeight="1" spans="1:17">
      <c r="A120" s="27">
        <f t="shared" si="21"/>
        <v>114</v>
      </c>
      <c r="B120" s="63" t="s">
        <v>401</v>
      </c>
      <c r="C120" s="73" t="s">
        <v>22</v>
      </c>
      <c r="D120" s="63" t="s">
        <v>143</v>
      </c>
      <c r="E120" s="63" t="s">
        <v>402</v>
      </c>
      <c r="F120" s="63" t="s">
        <v>103</v>
      </c>
      <c r="G120" s="67">
        <v>8.52</v>
      </c>
      <c r="H120" s="67">
        <v>8.52</v>
      </c>
      <c r="I120" s="25">
        <f t="shared" si="18"/>
        <v>9542.4</v>
      </c>
      <c r="J120" s="47">
        <f t="shared" si="19"/>
        <v>582.0864</v>
      </c>
      <c r="K120" s="50">
        <v>0.8</v>
      </c>
      <c r="L120" s="47">
        <f t="shared" si="20"/>
        <v>465.66912</v>
      </c>
      <c r="M120" s="25">
        <v>116.42</v>
      </c>
      <c r="N120" s="63" t="s">
        <v>403</v>
      </c>
      <c r="O120" s="53" t="s">
        <v>27</v>
      </c>
      <c r="P120" s="78"/>
      <c r="Q120" s="78"/>
    </row>
    <row r="121" s="64" customFormat="1" ht="18.6" customHeight="1" spans="1:17">
      <c r="A121" s="27">
        <f t="shared" si="21"/>
        <v>115</v>
      </c>
      <c r="B121" s="63" t="s">
        <v>404</v>
      </c>
      <c r="C121" s="73" t="s">
        <v>22</v>
      </c>
      <c r="D121" s="63" t="s">
        <v>82</v>
      </c>
      <c r="E121" s="63" t="s">
        <v>405</v>
      </c>
      <c r="F121" s="63" t="s">
        <v>48</v>
      </c>
      <c r="G121" s="67">
        <v>12.06</v>
      </c>
      <c r="H121" s="67">
        <v>12.06</v>
      </c>
      <c r="I121" s="25">
        <f t="shared" si="18"/>
        <v>13507.2</v>
      </c>
      <c r="J121" s="47">
        <f t="shared" si="19"/>
        <v>823.9392</v>
      </c>
      <c r="K121" s="50">
        <v>0.8</v>
      </c>
      <c r="L121" s="47">
        <f t="shared" si="20"/>
        <v>659.15136</v>
      </c>
      <c r="M121" s="25">
        <v>164.79</v>
      </c>
      <c r="N121" s="63" t="s">
        <v>406</v>
      </c>
      <c r="O121" s="53" t="s">
        <v>27</v>
      </c>
      <c r="P121" s="78"/>
      <c r="Q121" s="78"/>
    </row>
    <row r="122" s="64" customFormat="1" ht="18.6" customHeight="1" spans="1:17">
      <c r="A122" s="27">
        <f t="shared" si="21"/>
        <v>116</v>
      </c>
      <c r="B122" s="63" t="s">
        <v>407</v>
      </c>
      <c r="C122" s="73" t="s">
        <v>22</v>
      </c>
      <c r="D122" s="63" t="s">
        <v>29</v>
      </c>
      <c r="E122" s="63" t="s">
        <v>408</v>
      </c>
      <c r="F122" s="63" t="s">
        <v>48</v>
      </c>
      <c r="G122" s="67">
        <v>16.25</v>
      </c>
      <c r="H122" s="67">
        <v>16.25</v>
      </c>
      <c r="I122" s="25">
        <f t="shared" si="18"/>
        <v>18200</v>
      </c>
      <c r="J122" s="47">
        <f t="shared" si="19"/>
        <v>1110.2</v>
      </c>
      <c r="K122" s="50">
        <v>0.8</v>
      </c>
      <c r="L122" s="47">
        <f t="shared" si="20"/>
        <v>888.16</v>
      </c>
      <c r="M122" s="25">
        <v>222.04</v>
      </c>
      <c r="N122" s="63" t="s">
        <v>409</v>
      </c>
      <c r="O122" s="53" t="s">
        <v>27</v>
      </c>
      <c r="P122" s="78"/>
      <c r="Q122" s="78"/>
    </row>
    <row r="123" s="64" customFormat="1" ht="18.6" customHeight="1" spans="1:17">
      <c r="A123" s="27">
        <f t="shared" si="21"/>
        <v>117</v>
      </c>
      <c r="B123" s="28" t="s">
        <v>410</v>
      </c>
      <c r="C123" s="73" t="s">
        <v>22</v>
      </c>
      <c r="D123" s="91" t="s">
        <v>248</v>
      </c>
      <c r="E123" s="31" t="s">
        <v>411</v>
      </c>
      <c r="F123" s="25" t="s">
        <v>25</v>
      </c>
      <c r="G123" s="67">
        <v>37.77</v>
      </c>
      <c r="H123" s="92">
        <v>37.77</v>
      </c>
      <c r="I123" s="25">
        <f t="shared" ref="I123:I166" si="22">H123*1120</f>
        <v>42302.4</v>
      </c>
      <c r="J123" s="47">
        <f t="shared" ref="J123:J166" si="23">H123*68.32</f>
        <v>2580.4464</v>
      </c>
      <c r="K123" s="50">
        <v>0.8</v>
      </c>
      <c r="L123" s="47">
        <f t="shared" ref="L123:L166" si="24">J123*K123</f>
        <v>2064.35712</v>
      </c>
      <c r="M123" s="25">
        <v>516.09</v>
      </c>
      <c r="N123" s="98" t="s">
        <v>412</v>
      </c>
      <c r="O123" s="53" t="s">
        <v>27</v>
      </c>
      <c r="P123" s="78"/>
      <c r="Q123" s="78"/>
    </row>
    <row r="124" s="64" customFormat="1" ht="18.6" customHeight="1" spans="1:17">
      <c r="A124" s="27">
        <f t="shared" si="21"/>
        <v>118</v>
      </c>
      <c r="B124" s="63" t="s">
        <v>413</v>
      </c>
      <c r="C124" s="73" t="s">
        <v>22</v>
      </c>
      <c r="D124" s="63" t="s">
        <v>414</v>
      </c>
      <c r="E124" s="63" t="s">
        <v>415</v>
      </c>
      <c r="F124" s="63" t="s">
        <v>31</v>
      </c>
      <c r="G124" s="67">
        <v>68.6</v>
      </c>
      <c r="H124" s="67">
        <v>68.6</v>
      </c>
      <c r="I124" s="25">
        <f t="shared" si="22"/>
        <v>76832</v>
      </c>
      <c r="J124" s="47">
        <f t="shared" si="23"/>
        <v>4686.752</v>
      </c>
      <c r="K124" s="50">
        <v>0.8</v>
      </c>
      <c r="L124" s="47">
        <f t="shared" si="24"/>
        <v>3749.4016</v>
      </c>
      <c r="M124" s="25">
        <v>937.35</v>
      </c>
      <c r="N124" s="63" t="s">
        <v>416</v>
      </c>
      <c r="O124" s="53" t="s">
        <v>27</v>
      </c>
      <c r="P124" s="78"/>
      <c r="Q124" s="78"/>
    </row>
    <row r="125" s="64" customFormat="1" ht="18.6" customHeight="1" spans="1:17">
      <c r="A125" s="27">
        <f t="shared" ref="A125:A134" si="25">ROW()-6</f>
        <v>119</v>
      </c>
      <c r="B125" s="63" t="s">
        <v>417</v>
      </c>
      <c r="C125" s="73" t="s">
        <v>22</v>
      </c>
      <c r="D125" s="63" t="s">
        <v>248</v>
      </c>
      <c r="E125" s="63" t="s">
        <v>418</v>
      </c>
      <c r="F125" s="63" t="s">
        <v>31</v>
      </c>
      <c r="G125" s="67">
        <v>12.93</v>
      </c>
      <c r="H125" s="67">
        <v>12.93</v>
      </c>
      <c r="I125" s="25">
        <f t="shared" si="22"/>
        <v>14481.6</v>
      </c>
      <c r="J125" s="47">
        <f t="shared" si="23"/>
        <v>883.3776</v>
      </c>
      <c r="K125" s="50">
        <v>0.8</v>
      </c>
      <c r="L125" s="47">
        <f t="shared" si="24"/>
        <v>706.70208</v>
      </c>
      <c r="M125" s="25">
        <v>176.68</v>
      </c>
      <c r="N125" s="63" t="s">
        <v>419</v>
      </c>
      <c r="O125" s="53" t="s">
        <v>27</v>
      </c>
      <c r="P125" s="78"/>
      <c r="Q125" s="78"/>
    </row>
    <row r="126" s="64" customFormat="1" ht="18.6" customHeight="1" spans="1:17">
      <c r="A126" s="27">
        <f t="shared" si="25"/>
        <v>120</v>
      </c>
      <c r="B126" s="63" t="s">
        <v>420</v>
      </c>
      <c r="C126" s="73" t="s">
        <v>22</v>
      </c>
      <c r="D126" s="63" t="s">
        <v>421</v>
      </c>
      <c r="E126" s="63" t="s">
        <v>422</v>
      </c>
      <c r="F126" s="25" t="s">
        <v>25</v>
      </c>
      <c r="G126" s="67">
        <v>21.34</v>
      </c>
      <c r="H126" s="67">
        <v>21.34</v>
      </c>
      <c r="I126" s="25">
        <f t="shared" si="22"/>
        <v>23900.8</v>
      </c>
      <c r="J126" s="47">
        <f t="shared" si="23"/>
        <v>1457.9488</v>
      </c>
      <c r="K126" s="50">
        <v>0.8</v>
      </c>
      <c r="L126" s="47">
        <f t="shared" si="24"/>
        <v>1166.35904</v>
      </c>
      <c r="M126" s="25">
        <v>291.59</v>
      </c>
      <c r="N126" s="63" t="s">
        <v>423</v>
      </c>
      <c r="O126" s="53" t="s">
        <v>27</v>
      </c>
      <c r="P126" s="78"/>
      <c r="Q126" s="78"/>
    </row>
    <row r="127" s="64" customFormat="1" ht="18.6" customHeight="1" spans="1:17">
      <c r="A127" s="27">
        <f t="shared" si="25"/>
        <v>121</v>
      </c>
      <c r="B127" s="63" t="s">
        <v>424</v>
      </c>
      <c r="C127" s="73" t="s">
        <v>22</v>
      </c>
      <c r="D127" s="63" t="s">
        <v>129</v>
      </c>
      <c r="E127" s="63" t="s">
        <v>425</v>
      </c>
      <c r="F127" s="63" t="s">
        <v>48</v>
      </c>
      <c r="G127" s="67">
        <v>17.74</v>
      </c>
      <c r="H127" s="67">
        <v>17.74</v>
      </c>
      <c r="I127" s="25">
        <f t="shared" si="22"/>
        <v>19868.8</v>
      </c>
      <c r="J127" s="47">
        <f t="shared" si="23"/>
        <v>1211.9968</v>
      </c>
      <c r="K127" s="50">
        <v>0.8</v>
      </c>
      <c r="L127" s="47">
        <f t="shared" si="24"/>
        <v>969.59744</v>
      </c>
      <c r="M127" s="25">
        <v>242.4</v>
      </c>
      <c r="N127" s="63" t="s">
        <v>426</v>
      </c>
      <c r="O127" s="53" t="s">
        <v>27</v>
      </c>
      <c r="P127" s="78"/>
      <c r="Q127" s="78"/>
    </row>
    <row r="128" s="64" customFormat="1" ht="18.6" customHeight="1" spans="1:17">
      <c r="A128" s="27">
        <f t="shared" si="25"/>
        <v>122</v>
      </c>
      <c r="B128" s="63" t="s">
        <v>427</v>
      </c>
      <c r="C128" s="73" t="s">
        <v>22</v>
      </c>
      <c r="D128" s="63" t="s">
        <v>235</v>
      </c>
      <c r="E128" s="63" t="s">
        <v>428</v>
      </c>
      <c r="F128" s="63" t="s">
        <v>31</v>
      </c>
      <c r="G128" s="67">
        <v>22.66</v>
      </c>
      <c r="H128" s="67">
        <v>22.66</v>
      </c>
      <c r="I128" s="25">
        <f t="shared" si="22"/>
        <v>25379.2</v>
      </c>
      <c r="J128" s="47">
        <f t="shared" si="23"/>
        <v>1548.1312</v>
      </c>
      <c r="K128" s="50">
        <v>0.8</v>
      </c>
      <c r="L128" s="47">
        <f t="shared" si="24"/>
        <v>1238.50496</v>
      </c>
      <c r="M128" s="25">
        <v>309.63</v>
      </c>
      <c r="N128" s="63" t="s">
        <v>429</v>
      </c>
      <c r="O128" s="53" t="s">
        <v>27</v>
      </c>
      <c r="P128" s="78"/>
      <c r="Q128" s="78"/>
    </row>
    <row r="129" s="64" customFormat="1" ht="18.6" customHeight="1" spans="1:17">
      <c r="A129" s="27">
        <f t="shared" si="25"/>
        <v>123</v>
      </c>
      <c r="B129" s="63" t="s">
        <v>430</v>
      </c>
      <c r="C129" s="73" t="s">
        <v>22</v>
      </c>
      <c r="D129" s="63" t="s">
        <v>227</v>
      </c>
      <c r="E129" s="63" t="s">
        <v>431</v>
      </c>
      <c r="F129" s="25" t="s">
        <v>25</v>
      </c>
      <c r="G129" s="67">
        <v>15.98</v>
      </c>
      <c r="H129" s="67">
        <v>15.98</v>
      </c>
      <c r="I129" s="25">
        <f t="shared" si="22"/>
        <v>17897.6</v>
      </c>
      <c r="J129" s="47">
        <f t="shared" si="23"/>
        <v>1091.7536</v>
      </c>
      <c r="K129" s="50">
        <v>0.8</v>
      </c>
      <c r="L129" s="47">
        <f t="shared" si="24"/>
        <v>873.40288</v>
      </c>
      <c r="M129" s="25">
        <v>218.35</v>
      </c>
      <c r="N129" s="63" t="s">
        <v>432</v>
      </c>
      <c r="O129" s="53" t="s">
        <v>27</v>
      </c>
      <c r="P129" s="78"/>
      <c r="Q129" s="78"/>
    </row>
    <row r="130" s="64" customFormat="1" ht="18.6" customHeight="1" spans="1:17">
      <c r="A130" s="27">
        <f t="shared" si="25"/>
        <v>124</v>
      </c>
      <c r="B130" s="63" t="s">
        <v>433</v>
      </c>
      <c r="C130" s="73" t="s">
        <v>22</v>
      </c>
      <c r="D130" s="63" t="s">
        <v>133</v>
      </c>
      <c r="E130" s="63" t="s">
        <v>434</v>
      </c>
      <c r="F130" s="63" t="s">
        <v>48</v>
      </c>
      <c r="G130" s="67">
        <v>27.4</v>
      </c>
      <c r="H130" s="67">
        <v>27.4</v>
      </c>
      <c r="I130" s="25">
        <f t="shared" si="22"/>
        <v>30688</v>
      </c>
      <c r="J130" s="47">
        <f t="shared" si="23"/>
        <v>1871.968</v>
      </c>
      <c r="K130" s="50">
        <v>0.8</v>
      </c>
      <c r="L130" s="47">
        <f t="shared" si="24"/>
        <v>1497.5744</v>
      </c>
      <c r="M130" s="25">
        <v>374.39</v>
      </c>
      <c r="N130" s="63" t="s">
        <v>435</v>
      </c>
      <c r="O130" s="53" t="s">
        <v>27</v>
      </c>
      <c r="P130" s="78"/>
      <c r="Q130" s="78"/>
    </row>
    <row r="131" s="64" customFormat="1" ht="18.6" customHeight="1" spans="1:17">
      <c r="A131" s="27">
        <f t="shared" si="25"/>
        <v>125</v>
      </c>
      <c r="B131" s="63" t="s">
        <v>436</v>
      </c>
      <c r="C131" s="73" t="s">
        <v>22</v>
      </c>
      <c r="D131" s="63" t="s">
        <v>29</v>
      </c>
      <c r="E131" s="63" t="s">
        <v>437</v>
      </c>
      <c r="F131" s="63" t="s">
        <v>31</v>
      </c>
      <c r="G131" s="67">
        <v>15.08</v>
      </c>
      <c r="H131" s="67">
        <v>15.08</v>
      </c>
      <c r="I131" s="25">
        <f t="shared" si="22"/>
        <v>16889.6</v>
      </c>
      <c r="J131" s="47">
        <f t="shared" si="23"/>
        <v>1030.2656</v>
      </c>
      <c r="K131" s="50">
        <v>0.8</v>
      </c>
      <c r="L131" s="47">
        <f t="shared" si="24"/>
        <v>824.21248</v>
      </c>
      <c r="M131" s="25">
        <v>206.05</v>
      </c>
      <c r="N131" s="63" t="s">
        <v>438</v>
      </c>
      <c r="O131" s="53" t="s">
        <v>27</v>
      </c>
      <c r="P131" s="78"/>
      <c r="Q131" s="78"/>
    </row>
    <row r="132" s="64" customFormat="1" ht="18.6" customHeight="1" spans="1:17">
      <c r="A132" s="27">
        <f t="shared" si="25"/>
        <v>126</v>
      </c>
      <c r="B132" s="28" t="s">
        <v>439</v>
      </c>
      <c r="C132" s="73" t="s">
        <v>22</v>
      </c>
      <c r="D132" s="91" t="s">
        <v>129</v>
      </c>
      <c r="E132" s="31" t="s">
        <v>440</v>
      </c>
      <c r="F132" s="63" t="s">
        <v>48</v>
      </c>
      <c r="G132" s="67">
        <v>21.7</v>
      </c>
      <c r="H132" s="92">
        <v>21.7</v>
      </c>
      <c r="I132" s="25">
        <f t="shared" si="22"/>
        <v>24304</v>
      </c>
      <c r="J132" s="47">
        <f t="shared" si="23"/>
        <v>1482.544</v>
      </c>
      <c r="K132" s="50">
        <v>0.8</v>
      </c>
      <c r="L132" s="47">
        <f t="shared" si="24"/>
        <v>1186.0352</v>
      </c>
      <c r="M132" s="25">
        <v>296.51</v>
      </c>
      <c r="N132" s="98" t="s">
        <v>441</v>
      </c>
      <c r="O132" s="53" t="s">
        <v>27</v>
      </c>
      <c r="P132" s="78"/>
      <c r="Q132" s="78"/>
    </row>
    <row r="133" s="64" customFormat="1" ht="18.6" customHeight="1" spans="1:17">
      <c r="A133" s="27">
        <f t="shared" si="25"/>
        <v>127</v>
      </c>
      <c r="B133" s="63" t="s">
        <v>442</v>
      </c>
      <c r="C133" s="73" t="s">
        <v>22</v>
      </c>
      <c r="D133" s="63" t="s">
        <v>443</v>
      </c>
      <c r="E133" s="63" t="s">
        <v>444</v>
      </c>
      <c r="F133" s="63" t="s">
        <v>48</v>
      </c>
      <c r="G133" s="67">
        <v>8.7</v>
      </c>
      <c r="H133" s="67">
        <v>8.7</v>
      </c>
      <c r="I133" s="25">
        <f t="shared" si="22"/>
        <v>9744</v>
      </c>
      <c r="J133" s="47">
        <f t="shared" si="23"/>
        <v>594.384</v>
      </c>
      <c r="K133" s="50">
        <v>0.8</v>
      </c>
      <c r="L133" s="47">
        <f t="shared" si="24"/>
        <v>475.5072</v>
      </c>
      <c r="M133" s="25">
        <v>118.88</v>
      </c>
      <c r="N133" s="63" t="s">
        <v>445</v>
      </c>
      <c r="O133" s="53" t="s">
        <v>27</v>
      </c>
      <c r="P133" s="78"/>
      <c r="Q133" s="78"/>
    </row>
    <row r="134" s="64" customFormat="1" ht="18.6" customHeight="1" spans="1:17">
      <c r="A134" s="27">
        <f t="shared" si="25"/>
        <v>128</v>
      </c>
      <c r="B134" s="63" t="s">
        <v>446</v>
      </c>
      <c r="C134" s="73" t="s">
        <v>22</v>
      </c>
      <c r="D134" s="63" t="s">
        <v>129</v>
      </c>
      <c r="E134" s="63" t="s">
        <v>447</v>
      </c>
      <c r="F134" s="63" t="s">
        <v>31</v>
      </c>
      <c r="G134" s="67">
        <v>15.32</v>
      </c>
      <c r="H134" s="67">
        <v>15.32</v>
      </c>
      <c r="I134" s="25">
        <f t="shared" si="22"/>
        <v>17158.4</v>
      </c>
      <c r="J134" s="47">
        <f t="shared" si="23"/>
        <v>1046.6624</v>
      </c>
      <c r="K134" s="50">
        <v>0.8</v>
      </c>
      <c r="L134" s="47">
        <f t="shared" si="24"/>
        <v>837.32992</v>
      </c>
      <c r="M134" s="25">
        <v>209.33</v>
      </c>
      <c r="N134" s="63" t="s">
        <v>448</v>
      </c>
      <c r="O134" s="53" t="s">
        <v>27</v>
      </c>
      <c r="P134" s="78"/>
      <c r="Q134" s="78"/>
    </row>
    <row r="135" s="64" customFormat="1" ht="18.6" customHeight="1" spans="1:17">
      <c r="A135" s="27">
        <f t="shared" ref="A135:A144" si="26">ROW()-6</f>
        <v>129</v>
      </c>
      <c r="B135" s="63" t="s">
        <v>449</v>
      </c>
      <c r="C135" s="73" t="s">
        <v>22</v>
      </c>
      <c r="D135" s="63" t="s">
        <v>164</v>
      </c>
      <c r="E135" s="63" t="s">
        <v>450</v>
      </c>
      <c r="F135" s="63" t="s">
        <v>31</v>
      </c>
      <c r="G135" s="67">
        <v>15.4</v>
      </c>
      <c r="H135" s="67">
        <v>15.4</v>
      </c>
      <c r="I135" s="25">
        <f t="shared" si="22"/>
        <v>17248</v>
      </c>
      <c r="J135" s="47">
        <f t="shared" si="23"/>
        <v>1052.128</v>
      </c>
      <c r="K135" s="50">
        <v>0.8</v>
      </c>
      <c r="L135" s="47">
        <f t="shared" si="24"/>
        <v>841.7024</v>
      </c>
      <c r="M135" s="25">
        <v>210.43</v>
      </c>
      <c r="N135" s="63" t="s">
        <v>451</v>
      </c>
      <c r="O135" s="53" t="s">
        <v>27</v>
      </c>
      <c r="P135" s="78"/>
      <c r="Q135" s="78"/>
    </row>
    <row r="136" s="64" customFormat="1" ht="18.6" customHeight="1" spans="1:17">
      <c r="A136" s="27">
        <f t="shared" si="26"/>
        <v>130</v>
      </c>
      <c r="B136" s="28" t="s">
        <v>452</v>
      </c>
      <c r="C136" s="73" t="s">
        <v>22</v>
      </c>
      <c r="D136" s="91" t="s">
        <v>94</v>
      </c>
      <c r="E136" s="31" t="s">
        <v>453</v>
      </c>
      <c r="F136" s="63" t="s">
        <v>103</v>
      </c>
      <c r="G136" s="67">
        <v>20.27</v>
      </c>
      <c r="H136" s="92">
        <v>20.27</v>
      </c>
      <c r="I136" s="25">
        <f t="shared" si="22"/>
        <v>22702.4</v>
      </c>
      <c r="J136" s="47">
        <f t="shared" si="23"/>
        <v>1384.8464</v>
      </c>
      <c r="K136" s="50">
        <v>0.8</v>
      </c>
      <c r="L136" s="47">
        <f t="shared" si="24"/>
        <v>1107.87712</v>
      </c>
      <c r="M136" s="25">
        <v>276.97</v>
      </c>
      <c r="N136" s="98" t="s">
        <v>454</v>
      </c>
      <c r="O136" s="53" t="s">
        <v>27</v>
      </c>
      <c r="P136" s="78"/>
      <c r="Q136" s="78"/>
    </row>
    <row r="137" s="64" customFormat="1" ht="18.6" customHeight="1" spans="1:17">
      <c r="A137" s="27">
        <f t="shared" si="26"/>
        <v>131</v>
      </c>
      <c r="B137" s="63" t="s">
        <v>455</v>
      </c>
      <c r="C137" s="73" t="s">
        <v>22</v>
      </c>
      <c r="D137" s="63" t="s">
        <v>34</v>
      </c>
      <c r="E137" s="63" t="s">
        <v>456</v>
      </c>
      <c r="F137" s="63" t="s">
        <v>48</v>
      </c>
      <c r="G137" s="67">
        <v>14.12</v>
      </c>
      <c r="H137" s="67">
        <v>14.12</v>
      </c>
      <c r="I137" s="25">
        <f t="shared" si="22"/>
        <v>15814.4</v>
      </c>
      <c r="J137" s="47">
        <f t="shared" si="23"/>
        <v>964.6784</v>
      </c>
      <c r="K137" s="50">
        <v>0.8</v>
      </c>
      <c r="L137" s="47">
        <f t="shared" si="24"/>
        <v>771.74272</v>
      </c>
      <c r="M137" s="25">
        <v>192.94</v>
      </c>
      <c r="N137" s="63" t="s">
        <v>457</v>
      </c>
      <c r="O137" s="53" t="s">
        <v>27</v>
      </c>
      <c r="P137" s="78"/>
      <c r="Q137" s="78"/>
    </row>
    <row r="138" s="64" customFormat="1" ht="18.6" customHeight="1" spans="1:17">
      <c r="A138" s="27">
        <f t="shared" si="26"/>
        <v>132</v>
      </c>
      <c r="B138" s="63" t="s">
        <v>458</v>
      </c>
      <c r="C138" s="73" t="s">
        <v>22</v>
      </c>
      <c r="D138" s="63" t="s">
        <v>82</v>
      </c>
      <c r="E138" s="63" t="s">
        <v>459</v>
      </c>
      <c r="F138" s="63" t="s">
        <v>48</v>
      </c>
      <c r="G138" s="67">
        <v>46.12</v>
      </c>
      <c r="H138" s="67">
        <v>46.12</v>
      </c>
      <c r="I138" s="25">
        <f t="shared" si="22"/>
        <v>51654.4</v>
      </c>
      <c r="J138" s="47">
        <f t="shared" si="23"/>
        <v>3150.9184</v>
      </c>
      <c r="K138" s="50">
        <v>0.8</v>
      </c>
      <c r="L138" s="47">
        <f t="shared" si="24"/>
        <v>2520.73472</v>
      </c>
      <c r="M138" s="25">
        <v>630.18</v>
      </c>
      <c r="N138" s="63" t="s">
        <v>460</v>
      </c>
      <c r="O138" s="53" t="s">
        <v>27</v>
      </c>
      <c r="P138" s="78"/>
      <c r="Q138" s="78"/>
    </row>
    <row r="139" s="64" customFormat="1" ht="18.6" customHeight="1" spans="1:17">
      <c r="A139" s="27">
        <f t="shared" si="26"/>
        <v>133</v>
      </c>
      <c r="B139" s="63" t="s">
        <v>461</v>
      </c>
      <c r="C139" s="73" t="s">
        <v>22</v>
      </c>
      <c r="D139" s="63" t="s">
        <v>330</v>
      </c>
      <c r="E139" s="63" t="s">
        <v>462</v>
      </c>
      <c r="F139" s="63" t="s">
        <v>48</v>
      </c>
      <c r="G139" s="67">
        <v>11.21</v>
      </c>
      <c r="H139" s="67">
        <v>11.21</v>
      </c>
      <c r="I139" s="25">
        <f t="shared" si="22"/>
        <v>12555.2</v>
      </c>
      <c r="J139" s="47">
        <f t="shared" si="23"/>
        <v>765.8672</v>
      </c>
      <c r="K139" s="50">
        <v>0.8</v>
      </c>
      <c r="L139" s="47">
        <f t="shared" si="24"/>
        <v>612.69376</v>
      </c>
      <c r="M139" s="25">
        <v>153.17</v>
      </c>
      <c r="N139" s="63" t="s">
        <v>463</v>
      </c>
      <c r="O139" s="53" t="s">
        <v>27</v>
      </c>
      <c r="P139" s="78"/>
      <c r="Q139" s="78"/>
    </row>
    <row r="140" s="64" customFormat="1" ht="18.6" customHeight="1" spans="1:17">
      <c r="A140" s="27">
        <f t="shared" si="26"/>
        <v>134</v>
      </c>
      <c r="B140" s="63" t="s">
        <v>464</v>
      </c>
      <c r="C140" s="73" t="s">
        <v>22</v>
      </c>
      <c r="D140" s="63" t="s">
        <v>51</v>
      </c>
      <c r="E140" s="63" t="s">
        <v>465</v>
      </c>
      <c r="F140" s="63" t="s">
        <v>48</v>
      </c>
      <c r="G140" s="67">
        <v>21.57</v>
      </c>
      <c r="H140" s="67">
        <v>21.57</v>
      </c>
      <c r="I140" s="25">
        <f t="shared" si="22"/>
        <v>24158.4</v>
      </c>
      <c r="J140" s="47">
        <f t="shared" si="23"/>
        <v>1473.6624</v>
      </c>
      <c r="K140" s="50">
        <v>0.8</v>
      </c>
      <c r="L140" s="47">
        <f t="shared" si="24"/>
        <v>1178.92992</v>
      </c>
      <c r="M140" s="25">
        <v>294.73</v>
      </c>
      <c r="N140" s="63" t="s">
        <v>466</v>
      </c>
      <c r="O140" s="53" t="s">
        <v>27</v>
      </c>
      <c r="P140" s="78"/>
      <c r="Q140" s="78"/>
    </row>
    <row r="141" s="64" customFormat="1" ht="18.6" customHeight="1" spans="1:17">
      <c r="A141" s="27">
        <f t="shared" si="26"/>
        <v>135</v>
      </c>
      <c r="B141" s="28" t="s">
        <v>467</v>
      </c>
      <c r="C141" s="73" t="s">
        <v>22</v>
      </c>
      <c r="D141" s="91" t="s">
        <v>223</v>
      </c>
      <c r="E141" s="31" t="s">
        <v>468</v>
      </c>
      <c r="F141" s="63" t="s">
        <v>103</v>
      </c>
      <c r="G141" s="67">
        <v>8</v>
      </c>
      <c r="H141" s="92">
        <v>8</v>
      </c>
      <c r="I141" s="25">
        <f t="shared" si="22"/>
        <v>8960</v>
      </c>
      <c r="J141" s="47">
        <f t="shared" si="23"/>
        <v>546.56</v>
      </c>
      <c r="K141" s="50">
        <v>0.8</v>
      </c>
      <c r="L141" s="47">
        <f t="shared" si="24"/>
        <v>437.248</v>
      </c>
      <c r="M141" s="25">
        <v>109.31</v>
      </c>
      <c r="N141" s="98" t="s">
        <v>469</v>
      </c>
      <c r="O141" s="53" t="s">
        <v>27</v>
      </c>
      <c r="P141" s="78"/>
      <c r="Q141" s="78"/>
    </row>
    <row r="142" s="64" customFormat="1" ht="18.6" customHeight="1" spans="1:17">
      <c r="A142" s="27">
        <f t="shared" si="26"/>
        <v>136</v>
      </c>
      <c r="B142" s="63" t="s">
        <v>470</v>
      </c>
      <c r="C142" s="73" t="s">
        <v>22</v>
      </c>
      <c r="D142" s="63" t="s">
        <v>46</v>
      </c>
      <c r="E142" s="63" t="s">
        <v>471</v>
      </c>
      <c r="F142" s="63" t="s">
        <v>31</v>
      </c>
      <c r="G142" s="67">
        <v>9.41</v>
      </c>
      <c r="H142" s="67">
        <v>9.41</v>
      </c>
      <c r="I142" s="25">
        <f t="shared" si="22"/>
        <v>10539.2</v>
      </c>
      <c r="J142" s="47">
        <f t="shared" si="23"/>
        <v>642.8912</v>
      </c>
      <c r="K142" s="50">
        <v>0.8</v>
      </c>
      <c r="L142" s="47">
        <f t="shared" si="24"/>
        <v>514.31296</v>
      </c>
      <c r="M142" s="25">
        <v>128.58</v>
      </c>
      <c r="N142" s="63" t="s">
        <v>472</v>
      </c>
      <c r="O142" s="53" t="s">
        <v>27</v>
      </c>
      <c r="P142" s="78"/>
      <c r="Q142" s="78"/>
    </row>
    <row r="143" s="64" customFormat="1" ht="18.6" customHeight="1" spans="1:17">
      <c r="A143" s="27">
        <f t="shared" si="26"/>
        <v>137</v>
      </c>
      <c r="B143" s="63" t="s">
        <v>473</v>
      </c>
      <c r="C143" s="73" t="s">
        <v>22</v>
      </c>
      <c r="D143" s="63" t="s">
        <v>119</v>
      </c>
      <c r="E143" s="63" t="s">
        <v>474</v>
      </c>
      <c r="F143" s="63" t="s">
        <v>31</v>
      </c>
      <c r="G143" s="67">
        <v>11.49</v>
      </c>
      <c r="H143" s="67">
        <v>11.49</v>
      </c>
      <c r="I143" s="25">
        <f t="shared" si="22"/>
        <v>12868.8</v>
      </c>
      <c r="J143" s="47">
        <f t="shared" si="23"/>
        <v>784.9968</v>
      </c>
      <c r="K143" s="50">
        <v>0.8</v>
      </c>
      <c r="L143" s="47">
        <f t="shared" si="24"/>
        <v>627.99744</v>
      </c>
      <c r="M143" s="25">
        <v>157</v>
      </c>
      <c r="N143" s="63" t="s">
        <v>475</v>
      </c>
      <c r="O143" s="53" t="s">
        <v>27</v>
      </c>
      <c r="P143" s="78"/>
      <c r="Q143" s="78"/>
    </row>
    <row r="144" s="64" customFormat="1" ht="18.6" customHeight="1" spans="1:17">
      <c r="A144" s="27">
        <f t="shared" si="26"/>
        <v>138</v>
      </c>
      <c r="B144" s="63" t="s">
        <v>476</v>
      </c>
      <c r="C144" s="73" t="s">
        <v>22</v>
      </c>
      <c r="D144" s="63" t="s">
        <v>38</v>
      </c>
      <c r="E144" s="63" t="s">
        <v>477</v>
      </c>
      <c r="F144" s="63" t="s">
        <v>48</v>
      </c>
      <c r="G144" s="67">
        <v>15.93</v>
      </c>
      <c r="H144" s="67">
        <v>15.93</v>
      </c>
      <c r="I144" s="25">
        <f t="shared" si="22"/>
        <v>17841.6</v>
      </c>
      <c r="J144" s="47">
        <f t="shared" si="23"/>
        <v>1088.3376</v>
      </c>
      <c r="K144" s="50">
        <v>0.8</v>
      </c>
      <c r="L144" s="47">
        <f t="shared" si="24"/>
        <v>870.67008</v>
      </c>
      <c r="M144" s="25">
        <v>217.67</v>
      </c>
      <c r="N144" s="63" t="s">
        <v>478</v>
      </c>
      <c r="O144" s="53" t="s">
        <v>27</v>
      </c>
      <c r="P144" s="78"/>
      <c r="Q144" s="78"/>
    </row>
    <row r="145" s="64" customFormat="1" ht="18.6" customHeight="1" spans="1:17">
      <c r="A145" s="27">
        <f t="shared" ref="A145:A166" si="27">ROW()-6</f>
        <v>139</v>
      </c>
      <c r="B145" s="63" t="s">
        <v>479</v>
      </c>
      <c r="C145" s="73" t="s">
        <v>22</v>
      </c>
      <c r="D145" s="63" t="s">
        <v>164</v>
      </c>
      <c r="E145" s="63" t="s">
        <v>480</v>
      </c>
      <c r="F145" s="63" t="s">
        <v>31</v>
      </c>
      <c r="G145" s="67">
        <v>14.84</v>
      </c>
      <c r="H145" s="67">
        <v>14.84</v>
      </c>
      <c r="I145" s="25">
        <f t="shared" si="22"/>
        <v>16620.8</v>
      </c>
      <c r="J145" s="47">
        <f t="shared" si="23"/>
        <v>1013.8688</v>
      </c>
      <c r="K145" s="50">
        <v>0.8</v>
      </c>
      <c r="L145" s="47">
        <f t="shared" si="24"/>
        <v>811.09504</v>
      </c>
      <c r="M145" s="25">
        <v>202.77</v>
      </c>
      <c r="N145" s="63" t="s">
        <v>481</v>
      </c>
      <c r="O145" s="53" t="s">
        <v>27</v>
      </c>
      <c r="P145" s="78"/>
      <c r="Q145" s="78"/>
    </row>
    <row r="146" s="64" customFormat="1" ht="18.6" customHeight="1" spans="1:17">
      <c r="A146" s="27">
        <f t="shared" si="27"/>
        <v>140</v>
      </c>
      <c r="B146" s="63" t="s">
        <v>482</v>
      </c>
      <c r="C146" s="73" t="s">
        <v>22</v>
      </c>
      <c r="D146" s="63" t="s">
        <v>164</v>
      </c>
      <c r="E146" s="63" t="s">
        <v>483</v>
      </c>
      <c r="F146" s="63" t="s">
        <v>48</v>
      </c>
      <c r="G146" s="67">
        <v>13.6</v>
      </c>
      <c r="H146" s="67">
        <v>13.6</v>
      </c>
      <c r="I146" s="25">
        <f t="shared" si="22"/>
        <v>15232</v>
      </c>
      <c r="J146" s="47">
        <f t="shared" si="23"/>
        <v>929.152</v>
      </c>
      <c r="K146" s="50">
        <v>0.8</v>
      </c>
      <c r="L146" s="47">
        <f t="shared" si="24"/>
        <v>743.3216</v>
      </c>
      <c r="M146" s="25">
        <v>185.83</v>
      </c>
      <c r="N146" s="63" t="s">
        <v>484</v>
      </c>
      <c r="O146" s="53" t="s">
        <v>27</v>
      </c>
      <c r="P146" s="78"/>
      <c r="Q146" s="78"/>
    </row>
    <row r="147" s="64" customFormat="1" ht="18.6" customHeight="1" spans="1:17">
      <c r="A147" s="27">
        <f t="shared" si="27"/>
        <v>141</v>
      </c>
      <c r="B147" s="63" t="s">
        <v>485</v>
      </c>
      <c r="C147" s="73" t="s">
        <v>22</v>
      </c>
      <c r="D147" s="63" t="s">
        <v>207</v>
      </c>
      <c r="E147" s="63" t="s">
        <v>486</v>
      </c>
      <c r="F147" s="63" t="s">
        <v>48</v>
      </c>
      <c r="G147" s="67">
        <v>17.76</v>
      </c>
      <c r="H147" s="67">
        <v>17.76</v>
      </c>
      <c r="I147" s="25">
        <f t="shared" si="22"/>
        <v>19891.2</v>
      </c>
      <c r="J147" s="47">
        <f t="shared" si="23"/>
        <v>1213.3632</v>
      </c>
      <c r="K147" s="50">
        <v>0.8</v>
      </c>
      <c r="L147" s="47">
        <f t="shared" si="24"/>
        <v>970.69056</v>
      </c>
      <c r="M147" s="25">
        <v>242.67</v>
      </c>
      <c r="N147" s="63" t="s">
        <v>487</v>
      </c>
      <c r="O147" s="53" t="s">
        <v>27</v>
      </c>
      <c r="P147" s="78"/>
      <c r="Q147" s="78"/>
    </row>
    <row r="148" s="64" customFormat="1" ht="18.6" customHeight="1" spans="1:17">
      <c r="A148" s="27">
        <f t="shared" si="27"/>
        <v>142</v>
      </c>
      <c r="B148" s="28" t="s">
        <v>488</v>
      </c>
      <c r="C148" s="73" t="s">
        <v>22</v>
      </c>
      <c r="D148" s="91" t="s">
        <v>489</v>
      </c>
      <c r="E148" s="31" t="s">
        <v>490</v>
      </c>
      <c r="F148" s="63" t="s">
        <v>31</v>
      </c>
      <c r="G148" s="67">
        <v>18.51</v>
      </c>
      <c r="H148" s="107">
        <v>18.51</v>
      </c>
      <c r="I148" s="25">
        <f t="shared" si="22"/>
        <v>20731.2</v>
      </c>
      <c r="J148" s="47">
        <f t="shared" si="23"/>
        <v>1264.6032</v>
      </c>
      <c r="K148" s="50">
        <v>0.8</v>
      </c>
      <c r="L148" s="47">
        <f t="shared" si="24"/>
        <v>1011.68256</v>
      </c>
      <c r="M148" s="25">
        <v>252.92</v>
      </c>
      <c r="N148" s="98" t="s">
        <v>491</v>
      </c>
      <c r="O148" s="53" t="s">
        <v>27</v>
      </c>
      <c r="P148" s="78"/>
      <c r="Q148" s="78"/>
    </row>
    <row r="149" s="64" customFormat="1" ht="18.6" customHeight="1" spans="1:17">
      <c r="A149" s="27">
        <f t="shared" si="27"/>
        <v>143</v>
      </c>
      <c r="B149" s="63" t="s">
        <v>492</v>
      </c>
      <c r="C149" s="73" t="s">
        <v>22</v>
      </c>
      <c r="D149" s="63" t="s">
        <v>94</v>
      </c>
      <c r="E149" s="63" t="s">
        <v>493</v>
      </c>
      <c r="F149" s="63" t="s">
        <v>31</v>
      </c>
      <c r="G149" s="67">
        <v>32.86</v>
      </c>
      <c r="H149" s="67">
        <v>32.86</v>
      </c>
      <c r="I149" s="25">
        <f t="shared" si="22"/>
        <v>36803.2</v>
      </c>
      <c r="J149" s="47">
        <f t="shared" si="23"/>
        <v>2244.9952</v>
      </c>
      <c r="K149" s="50">
        <v>0.8</v>
      </c>
      <c r="L149" s="47">
        <f t="shared" si="24"/>
        <v>1795.99616</v>
      </c>
      <c r="M149" s="25">
        <v>449</v>
      </c>
      <c r="N149" s="63" t="s">
        <v>494</v>
      </c>
      <c r="O149" s="53" t="s">
        <v>27</v>
      </c>
      <c r="P149" s="78"/>
      <c r="Q149" s="78"/>
    </row>
    <row r="150" s="64" customFormat="1" ht="18.6" customHeight="1" spans="1:17">
      <c r="A150" s="27">
        <f t="shared" si="27"/>
        <v>144</v>
      </c>
      <c r="B150" s="63" t="s">
        <v>495</v>
      </c>
      <c r="C150" s="73" t="s">
        <v>22</v>
      </c>
      <c r="D150" s="63" t="s">
        <v>38</v>
      </c>
      <c r="E150" s="63" t="s">
        <v>496</v>
      </c>
      <c r="F150" s="63" t="s">
        <v>31</v>
      </c>
      <c r="G150" s="67">
        <v>9.41</v>
      </c>
      <c r="H150" s="67">
        <v>9.41</v>
      </c>
      <c r="I150" s="25">
        <f t="shared" si="22"/>
        <v>10539.2</v>
      </c>
      <c r="J150" s="47">
        <f t="shared" si="23"/>
        <v>642.8912</v>
      </c>
      <c r="K150" s="50">
        <v>0.8</v>
      </c>
      <c r="L150" s="47">
        <f t="shared" si="24"/>
        <v>514.31296</v>
      </c>
      <c r="M150" s="25">
        <v>128.58</v>
      </c>
      <c r="N150" s="63" t="s">
        <v>497</v>
      </c>
      <c r="O150" s="53" t="s">
        <v>27</v>
      </c>
      <c r="P150" s="78"/>
      <c r="Q150" s="78"/>
    </row>
    <row r="151" s="64" customFormat="1" ht="18.6" customHeight="1" spans="1:17">
      <c r="A151" s="27">
        <f t="shared" si="27"/>
        <v>145</v>
      </c>
      <c r="B151" s="63" t="s">
        <v>498</v>
      </c>
      <c r="C151" s="73" t="s">
        <v>22</v>
      </c>
      <c r="D151" s="63" t="s">
        <v>98</v>
      </c>
      <c r="E151" s="63" t="s">
        <v>109</v>
      </c>
      <c r="F151" s="63" t="s">
        <v>48</v>
      </c>
      <c r="G151" s="67">
        <v>8.56</v>
      </c>
      <c r="H151" s="67">
        <v>8.56</v>
      </c>
      <c r="I151" s="25">
        <f t="shared" si="22"/>
        <v>9587.2</v>
      </c>
      <c r="J151" s="47">
        <f t="shared" si="23"/>
        <v>584.8192</v>
      </c>
      <c r="K151" s="50">
        <v>0.8</v>
      </c>
      <c r="L151" s="47">
        <f t="shared" si="24"/>
        <v>467.85536</v>
      </c>
      <c r="M151" s="25">
        <v>116.96</v>
      </c>
      <c r="N151" s="63" t="s">
        <v>499</v>
      </c>
      <c r="O151" s="53" t="s">
        <v>27</v>
      </c>
      <c r="P151" s="78"/>
      <c r="Q151" s="78"/>
    </row>
    <row r="152" s="64" customFormat="1" ht="18.6" customHeight="1" spans="1:17">
      <c r="A152" s="27">
        <f t="shared" si="27"/>
        <v>146</v>
      </c>
      <c r="B152" s="63" t="s">
        <v>500</v>
      </c>
      <c r="C152" s="73" t="s">
        <v>22</v>
      </c>
      <c r="D152" s="63" t="s">
        <v>133</v>
      </c>
      <c r="E152" s="63" t="s">
        <v>501</v>
      </c>
      <c r="F152" s="63" t="s">
        <v>48</v>
      </c>
      <c r="G152" s="67">
        <v>17.76</v>
      </c>
      <c r="H152" s="67">
        <v>17.76</v>
      </c>
      <c r="I152" s="25">
        <f t="shared" si="22"/>
        <v>19891.2</v>
      </c>
      <c r="J152" s="47">
        <f t="shared" si="23"/>
        <v>1213.3632</v>
      </c>
      <c r="K152" s="50">
        <v>0.8</v>
      </c>
      <c r="L152" s="47">
        <f t="shared" si="24"/>
        <v>970.69056</v>
      </c>
      <c r="M152" s="25">
        <v>242.67</v>
      </c>
      <c r="N152" s="63" t="s">
        <v>502</v>
      </c>
      <c r="O152" s="53" t="s">
        <v>27</v>
      </c>
      <c r="P152" s="78"/>
      <c r="Q152" s="78"/>
    </row>
    <row r="153" s="64" customFormat="1" ht="18.6" customHeight="1" spans="1:17">
      <c r="A153" s="27">
        <f t="shared" si="27"/>
        <v>147</v>
      </c>
      <c r="B153" s="63" t="s">
        <v>503</v>
      </c>
      <c r="C153" s="73" t="s">
        <v>22</v>
      </c>
      <c r="D153" s="63" t="s">
        <v>207</v>
      </c>
      <c r="E153" s="63" t="s">
        <v>504</v>
      </c>
      <c r="F153" s="63" t="s">
        <v>48</v>
      </c>
      <c r="G153" s="67">
        <v>13</v>
      </c>
      <c r="H153" s="67">
        <v>13</v>
      </c>
      <c r="I153" s="25">
        <f t="shared" si="22"/>
        <v>14560</v>
      </c>
      <c r="J153" s="47">
        <f t="shared" si="23"/>
        <v>888.16</v>
      </c>
      <c r="K153" s="50">
        <v>0.8</v>
      </c>
      <c r="L153" s="47">
        <f t="shared" si="24"/>
        <v>710.528</v>
      </c>
      <c r="M153" s="25">
        <v>177.63</v>
      </c>
      <c r="N153" s="63" t="s">
        <v>505</v>
      </c>
      <c r="O153" s="53" t="s">
        <v>27</v>
      </c>
      <c r="P153" s="78"/>
      <c r="Q153" s="78"/>
    </row>
    <row r="154" s="64" customFormat="1" ht="18.6" customHeight="1" spans="1:17">
      <c r="A154" s="27">
        <f t="shared" si="27"/>
        <v>148</v>
      </c>
      <c r="B154" s="63" t="s">
        <v>506</v>
      </c>
      <c r="C154" s="73" t="s">
        <v>22</v>
      </c>
      <c r="D154" s="63" t="s">
        <v>38</v>
      </c>
      <c r="E154" s="63" t="s">
        <v>507</v>
      </c>
      <c r="F154" s="63" t="s">
        <v>48</v>
      </c>
      <c r="G154" s="67">
        <v>22.07</v>
      </c>
      <c r="H154" s="67">
        <v>22.07</v>
      </c>
      <c r="I154" s="25">
        <f t="shared" si="22"/>
        <v>24718.4</v>
      </c>
      <c r="J154" s="47">
        <f t="shared" si="23"/>
        <v>1507.8224</v>
      </c>
      <c r="K154" s="50">
        <v>0.8</v>
      </c>
      <c r="L154" s="47">
        <f t="shared" si="24"/>
        <v>1206.25792</v>
      </c>
      <c r="M154" s="25">
        <v>301.56</v>
      </c>
      <c r="N154" s="63" t="s">
        <v>508</v>
      </c>
      <c r="O154" s="53" t="s">
        <v>27</v>
      </c>
      <c r="P154" s="78"/>
      <c r="Q154" s="78"/>
    </row>
    <row r="155" s="64" customFormat="1" ht="18.6" customHeight="1" spans="1:17">
      <c r="A155" s="27">
        <f t="shared" si="27"/>
        <v>149</v>
      </c>
      <c r="B155" s="63" t="s">
        <v>509</v>
      </c>
      <c r="C155" s="73" t="s">
        <v>22</v>
      </c>
      <c r="D155" s="63" t="s">
        <v>265</v>
      </c>
      <c r="E155" s="63" t="s">
        <v>510</v>
      </c>
      <c r="F155" s="63" t="s">
        <v>31</v>
      </c>
      <c r="G155" s="67">
        <v>12.22</v>
      </c>
      <c r="H155" s="67">
        <v>12.22</v>
      </c>
      <c r="I155" s="25">
        <f t="shared" si="22"/>
        <v>13686.4</v>
      </c>
      <c r="J155" s="47">
        <f t="shared" si="23"/>
        <v>834.8704</v>
      </c>
      <c r="K155" s="50">
        <v>0.8</v>
      </c>
      <c r="L155" s="47">
        <f t="shared" si="24"/>
        <v>667.89632</v>
      </c>
      <c r="M155" s="25">
        <v>166.97</v>
      </c>
      <c r="N155" s="63" t="s">
        <v>511</v>
      </c>
      <c r="O155" s="53" t="s">
        <v>27</v>
      </c>
      <c r="P155" s="78"/>
      <c r="Q155" s="78"/>
    </row>
    <row r="156" s="64" customFormat="1" ht="18.6" customHeight="1" spans="1:17">
      <c r="A156" s="27">
        <f t="shared" si="27"/>
        <v>150</v>
      </c>
      <c r="B156" s="63" t="s">
        <v>512</v>
      </c>
      <c r="C156" s="73" t="s">
        <v>22</v>
      </c>
      <c r="D156" s="63" t="s">
        <v>75</v>
      </c>
      <c r="E156" s="63" t="s">
        <v>513</v>
      </c>
      <c r="F156" s="63" t="s">
        <v>48</v>
      </c>
      <c r="G156" s="67">
        <v>8.47</v>
      </c>
      <c r="H156" s="67">
        <v>8.47</v>
      </c>
      <c r="I156" s="25">
        <f t="shared" si="22"/>
        <v>9486.4</v>
      </c>
      <c r="J156" s="47">
        <f t="shared" si="23"/>
        <v>578.6704</v>
      </c>
      <c r="K156" s="50">
        <v>0.8</v>
      </c>
      <c r="L156" s="47">
        <f t="shared" si="24"/>
        <v>462.93632</v>
      </c>
      <c r="M156" s="25">
        <v>115.73</v>
      </c>
      <c r="N156" s="63" t="s">
        <v>514</v>
      </c>
      <c r="O156" s="53" t="s">
        <v>27</v>
      </c>
      <c r="P156" s="78"/>
      <c r="Q156" s="78"/>
    </row>
    <row r="157" s="64" customFormat="1" ht="18.6" customHeight="1" spans="1:17">
      <c r="A157" s="27">
        <f t="shared" si="27"/>
        <v>151</v>
      </c>
      <c r="B157" s="63" t="s">
        <v>515</v>
      </c>
      <c r="C157" s="73" t="s">
        <v>22</v>
      </c>
      <c r="D157" s="63" t="s">
        <v>51</v>
      </c>
      <c r="E157" s="63" t="s">
        <v>30</v>
      </c>
      <c r="F157" s="63" t="s">
        <v>31</v>
      </c>
      <c r="G157" s="67">
        <v>27.85</v>
      </c>
      <c r="H157" s="67">
        <v>27.85</v>
      </c>
      <c r="I157" s="25">
        <f t="shared" si="22"/>
        <v>31192</v>
      </c>
      <c r="J157" s="47">
        <f t="shared" si="23"/>
        <v>1902.712</v>
      </c>
      <c r="K157" s="50">
        <v>0.8</v>
      </c>
      <c r="L157" s="47">
        <f t="shared" si="24"/>
        <v>1522.1696</v>
      </c>
      <c r="M157" s="25">
        <v>380.54</v>
      </c>
      <c r="N157" s="63" t="s">
        <v>516</v>
      </c>
      <c r="O157" s="53" t="s">
        <v>27</v>
      </c>
      <c r="P157" s="78"/>
      <c r="Q157" s="78"/>
    </row>
    <row r="158" s="64" customFormat="1" ht="18.6" customHeight="1" spans="1:17">
      <c r="A158" s="27">
        <f t="shared" si="27"/>
        <v>152</v>
      </c>
      <c r="B158" s="63" t="s">
        <v>517</v>
      </c>
      <c r="C158" s="73" t="s">
        <v>22</v>
      </c>
      <c r="D158" s="63" t="s">
        <v>133</v>
      </c>
      <c r="E158" s="63" t="s">
        <v>30</v>
      </c>
      <c r="F158" s="63" t="s">
        <v>31</v>
      </c>
      <c r="G158" s="67">
        <v>11.3</v>
      </c>
      <c r="H158" s="67">
        <v>11.3</v>
      </c>
      <c r="I158" s="25">
        <f t="shared" si="22"/>
        <v>12656</v>
      </c>
      <c r="J158" s="47">
        <f t="shared" si="23"/>
        <v>772.016</v>
      </c>
      <c r="K158" s="50">
        <v>0.8</v>
      </c>
      <c r="L158" s="47">
        <f t="shared" si="24"/>
        <v>617.6128</v>
      </c>
      <c r="M158" s="25">
        <v>154.4</v>
      </c>
      <c r="N158" s="63" t="s">
        <v>518</v>
      </c>
      <c r="O158" s="53" t="s">
        <v>27</v>
      </c>
      <c r="P158" s="78"/>
      <c r="Q158" s="78"/>
    </row>
    <row r="159" s="64" customFormat="1" ht="18.6" customHeight="1" spans="1:17">
      <c r="A159" s="27">
        <f t="shared" si="27"/>
        <v>153</v>
      </c>
      <c r="B159" s="63" t="s">
        <v>519</v>
      </c>
      <c r="C159" s="73" t="s">
        <v>22</v>
      </c>
      <c r="D159" s="63" t="s">
        <v>46</v>
      </c>
      <c r="E159" s="63" t="s">
        <v>520</v>
      </c>
      <c r="F159" s="63" t="s">
        <v>48</v>
      </c>
      <c r="G159" s="67">
        <v>82.12</v>
      </c>
      <c r="H159" s="67">
        <v>82.12</v>
      </c>
      <c r="I159" s="25">
        <f t="shared" si="22"/>
        <v>91974.4</v>
      </c>
      <c r="J159" s="47">
        <f t="shared" si="23"/>
        <v>5610.4384</v>
      </c>
      <c r="K159" s="50">
        <v>0.8</v>
      </c>
      <c r="L159" s="47">
        <f t="shared" si="24"/>
        <v>4488.35072</v>
      </c>
      <c r="M159" s="25">
        <v>1122.09</v>
      </c>
      <c r="N159" s="63" t="s">
        <v>521</v>
      </c>
      <c r="O159" s="53" t="s">
        <v>27</v>
      </c>
      <c r="P159" s="78"/>
      <c r="Q159" s="78"/>
    </row>
    <row r="160" s="64" customFormat="1" ht="18.6" customHeight="1" spans="1:17">
      <c r="A160" s="27">
        <f t="shared" si="27"/>
        <v>154</v>
      </c>
      <c r="B160" s="108" t="s">
        <v>522</v>
      </c>
      <c r="C160" s="73" t="s">
        <v>22</v>
      </c>
      <c r="D160" s="91" t="s">
        <v>119</v>
      </c>
      <c r="E160" s="31" t="s">
        <v>523</v>
      </c>
      <c r="F160" s="63" t="s">
        <v>48</v>
      </c>
      <c r="G160" s="67">
        <v>27.37</v>
      </c>
      <c r="H160" s="107">
        <v>27.37</v>
      </c>
      <c r="I160" s="25">
        <f t="shared" si="22"/>
        <v>30654.4</v>
      </c>
      <c r="J160" s="47">
        <f t="shared" si="23"/>
        <v>1869.9184</v>
      </c>
      <c r="K160" s="50">
        <v>0.8</v>
      </c>
      <c r="L160" s="47">
        <f t="shared" si="24"/>
        <v>1495.93472</v>
      </c>
      <c r="M160" s="25">
        <v>373.98</v>
      </c>
      <c r="N160" s="98" t="s">
        <v>524</v>
      </c>
      <c r="O160" s="53" t="s">
        <v>27</v>
      </c>
      <c r="P160" s="78"/>
      <c r="Q160" s="78"/>
    </row>
    <row r="161" s="64" customFormat="1" ht="18.6" customHeight="1" spans="1:17">
      <c r="A161" s="27">
        <f t="shared" si="27"/>
        <v>155</v>
      </c>
      <c r="B161" s="28" t="s">
        <v>525</v>
      </c>
      <c r="C161" s="73" t="s">
        <v>22</v>
      </c>
      <c r="D161" s="91" t="s">
        <v>34</v>
      </c>
      <c r="E161" s="31" t="s">
        <v>526</v>
      </c>
      <c r="F161" s="63" t="s">
        <v>31</v>
      </c>
      <c r="G161" s="67">
        <v>21.9</v>
      </c>
      <c r="H161" s="107">
        <v>21.9</v>
      </c>
      <c r="I161" s="25">
        <f t="shared" si="22"/>
        <v>24528</v>
      </c>
      <c r="J161" s="47">
        <f t="shared" si="23"/>
        <v>1496.208</v>
      </c>
      <c r="K161" s="50">
        <v>0.8</v>
      </c>
      <c r="L161" s="47">
        <f t="shared" si="24"/>
        <v>1196.9664</v>
      </c>
      <c r="M161" s="25">
        <v>299.24</v>
      </c>
      <c r="N161" s="98" t="s">
        <v>527</v>
      </c>
      <c r="O161" s="53" t="s">
        <v>27</v>
      </c>
      <c r="P161" s="78"/>
      <c r="Q161" s="78"/>
    </row>
    <row r="162" s="64" customFormat="1" ht="18.6" customHeight="1" spans="1:17">
      <c r="A162" s="27">
        <f t="shared" si="27"/>
        <v>156</v>
      </c>
      <c r="B162" s="63" t="s">
        <v>528</v>
      </c>
      <c r="C162" s="73" t="s">
        <v>22</v>
      </c>
      <c r="D162" s="63" t="s">
        <v>529</v>
      </c>
      <c r="E162" s="63" t="s">
        <v>530</v>
      </c>
      <c r="F162" s="63" t="s">
        <v>31</v>
      </c>
      <c r="G162" s="67">
        <v>20.6</v>
      </c>
      <c r="H162" s="67">
        <v>20.6</v>
      </c>
      <c r="I162" s="25">
        <f t="shared" si="22"/>
        <v>23072</v>
      </c>
      <c r="J162" s="47">
        <f t="shared" si="23"/>
        <v>1407.392</v>
      </c>
      <c r="K162" s="50">
        <v>0.8</v>
      </c>
      <c r="L162" s="47">
        <f t="shared" si="24"/>
        <v>1125.9136</v>
      </c>
      <c r="M162" s="25">
        <v>281.48</v>
      </c>
      <c r="N162" s="63" t="s">
        <v>531</v>
      </c>
      <c r="O162" s="53" t="s">
        <v>27</v>
      </c>
      <c r="P162" s="78"/>
      <c r="Q162" s="78"/>
    </row>
    <row r="163" s="64" customFormat="1" ht="18.6" customHeight="1" spans="1:17">
      <c r="A163" s="27">
        <f t="shared" si="27"/>
        <v>157</v>
      </c>
      <c r="B163" s="63" t="s">
        <v>532</v>
      </c>
      <c r="C163" s="73" t="s">
        <v>22</v>
      </c>
      <c r="D163" s="63" t="s">
        <v>330</v>
      </c>
      <c r="E163" s="63" t="s">
        <v>533</v>
      </c>
      <c r="F163" s="63" t="s">
        <v>48</v>
      </c>
      <c r="G163" s="67">
        <v>29.58</v>
      </c>
      <c r="H163" s="67">
        <v>29.58</v>
      </c>
      <c r="I163" s="25">
        <f t="shared" si="22"/>
        <v>33129.6</v>
      </c>
      <c r="J163" s="47">
        <f t="shared" si="23"/>
        <v>2020.9056</v>
      </c>
      <c r="K163" s="50">
        <v>0.8</v>
      </c>
      <c r="L163" s="47">
        <f t="shared" si="24"/>
        <v>1616.72448</v>
      </c>
      <c r="M163" s="25">
        <v>404.18</v>
      </c>
      <c r="N163" s="63" t="s">
        <v>534</v>
      </c>
      <c r="O163" s="53" t="s">
        <v>27</v>
      </c>
      <c r="P163" s="78"/>
      <c r="Q163" s="78"/>
    </row>
    <row r="164" s="64" customFormat="1" ht="18.6" customHeight="1" spans="1:17">
      <c r="A164" s="27">
        <f t="shared" si="27"/>
        <v>158</v>
      </c>
      <c r="B164" s="28" t="s">
        <v>535</v>
      </c>
      <c r="C164" s="73" t="s">
        <v>22</v>
      </c>
      <c r="D164" s="91" t="s">
        <v>46</v>
      </c>
      <c r="E164" s="31" t="s">
        <v>536</v>
      </c>
      <c r="F164" s="63" t="s">
        <v>48</v>
      </c>
      <c r="G164" s="67">
        <v>29.68</v>
      </c>
      <c r="H164" s="107">
        <v>29.68</v>
      </c>
      <c r="I164" s="25">
        <f t="shared" si="22"/>
        <v>33241.6</v>
      </c>
      <c r="J164" s="47">
        <f t="shared" si="23"/>
        <v>2027.7376</v>
      </c>
      <c r="K164" s="50">
        <v>0.8</v>
      </c>
      <c r="L164" s="47">
        <f t="shared" si="24"/>
        <v>1622.19008</v>
      </c>
      <c r="M164" s="25">
        <v>405.55</v>
      </c>
      <c r="N164" s="98" t="s">
        <v>537</v>
      </c>
      <c r="O164" s="53" t="s">
        <v>27</v>
      </c>
      <c r="P164" s="78"/>
      <c r="Q164" s="78"/>
    </row>
    <row r="165" s="64" customFormat="1" ht="18.6" customHeight="1" spans="1:17">
      <c r="A165" s="27">
        <f t="shared" si="27"/>
        <v>159</v>
      </c>
      <c r="B165" s="63" t="s">
        <v>538</v>
      </c>
      <c r="C165" s="73" t="s">
        <v>22</v>
      </c>
      <c r="D165" s="63" t="s">
        <v>133</v>
      </c>
      <c r="E165" s="63" t="s">
        <v>539</v>
      </c>
      <c r="F165" s="25" t="s">
        <v>25</v>
      </c>
      <c r="G165" s="67">
        <v>36.1</v>
      </c>
      <c r="H165" s="67">
        <v>36.1</v>
      </c>
      <c r="I165" s="25">
        <f t="shared" si="22"/>
        <v>40432</v>
      </c>
      <c r="J165" s="47">
        <f t="shared" si="23"/>
        <v>2466.352</v>
      </c>
      <c r="K165" s="50">
        <v>0.8</v>
      </c>
      <c r="L165" s="47">
        <f t="shared" si="24"/>
        <v>1973.0816</v>
      </c>
      <c r="M165" s="25">
        <v>493.27</v>
      </c>
      <c r="N165" s="63" t="s">
        <v>540</v>
      </c>
      <c r="O165" s="53" t="s">
        <v>27</v>
      </c>
      <c r="P165" s="78"/>
      <c r="Q165" s="78"/>
    </row>
    <row r="166" s="64" customFormat="1" ht="18.6" customHeight="1" spans="1:17">
      <c r="A166" s="27">
        <f t="shared" si="27"/>
        <v>160</v>
      </c>
      <c r="B166" s="63" t="s">
        <v>541</v>
      </c>
      <c r="C166" s="73" t="s">
        <v>22</v>
      </c>
      <c r="D166" s="63" t="s">
        <v>147</v>
      </c>
      <c r="E166" s="25" t="s">
        <v>542</v>
      </c>
      <c r="F166" s="25" t="s">
        <v>25</v>
      </c>
      <c r="G166" s="67">
        <v>79.16</v>
      </c>
      <c r="H166" s="67">
        <v>79.16</v>
      </c>
      <c r="I166" s="25">
        <f t="shared" si="22"/>
        <v>88659.2</v>
      </c>
      <c r="J166" s="47">
        <f t="shared" si="23"/>
        <v>5408.2112</v>
      </c>
      <c r="K166" s="50">
        <v>0.8</v>
      </c>
      <c r="L166" s="47">
        <f t="shared" si="24"/>
        <v>4326.56896</v>
      </c>
      <c r="M166" s="25">
        <v>1081.64</v>
      </c>
      <c r="N166" s="63" t="s">
        <v>543</v>
      </c>
      <c r="O166" s="53" t="s">
        <v>27</v>
      </c>
      <c r="P166" s="78"/>
      <c r="Q166" s="78"/>
    </row>
    <row r="167" s="64" customFormat="1" ht="18.6" customHeight="1" spans="1:17">
      <c r="A167" s="27">
        <f t="shared" ref="A167:A172" si="28">ROW()-6</f>
        <v>161</v>
      </c>
      <c r="B167" s="63" t="s">
        <v>544</v>
      </c>
      <c r="C167" s="73" t="s">
        <v>22</v>
      </c>
      <c r="D167" s="63" t="s">
        <v>545</v>
      </c>
      <c r="E167" s="63" t="s">
        <v>546</v>
      </c>
      <c r="F167" s="63" t="s">
        <v>48</v>
      </c>
      <c r="G167" s="67">
        <v>9.5</v>
      </c>
      <c r="H167" s="67">
        <v>9.5</v>
      </c>
      <c r="I167" s="25">
        <f t="shared" ref="I167:I191" si="29">H167*1120</f>
        <v>10640</v>
      </c>
      <c r="J167" s="47">
        <f t="shared" ref="J167:J191" si="30">H167*68.32</f>
        <v>649.04</v>
      </c>
      <c r="K167" s="50">
        <v>0.8</v>
      </c>
      <c r="L167" s="47">
        <f t="shared" ref="L167:L191" si="31">J167*K167</f>
        <v>519.232</v>
      </c>
      <c r="M167" s="25">
        <v>129.81</v>
      </c>
      <c r="N167" s="63" t="s">
        <v>547</v>
      </c>
      <c r="O167" s="53" t="s">
        <v>27</v>
      </c>
      <c r="P167" s="78"/>
      <c r="Q167" s="78"/>
    </row>
    <row r="168" s="64" customFormat="1" ht="18.6" customHeight="1" spans="1:17">
      <c r="A168" s="27">
        <f t="shared" si="28"/>
        <v>162</v>
      </c>
      <c r="B168" s="63" t="s">
        <v>548</v>
      </c>
      <c r="C168" s="73" t="s">
        <v>22</v>
      </c>
      <c r="D168" s="63" t="s">
        <v>227</v>
      </c>
      <c r="E168" s="63" t="s">
        <v>549</v>
      </c>
      <c r="F168" s="63" t="s">
        <v>103</v>
      </c>
      <c r="G168" s="67">
        <v>18.44</v>
      </c>
      <c r="H168" s="67">
        <v>18.44</v>
      </c>
      <c r="I168" s="25">
        <f t="shared" si="29"/>
        <v>20652.8</v>
      </c>
      <c r="J168" s="47">
        <f t="shared" si="30"/>
        <v>1259.8208</v>
      </c>
      <c r="K168" s="50">
        <v>0.8</v>
      </c>
      <c r="L168" s="47">
        <f t="shared" si="31"/>
        <v>1007.85664</v>
      </c>
      <c r="M168" s="25">
        <v>251.96</v>
      </c>
      <c r="N168" s="63" t="s">
        <v>550</v>
      </c>
      <c r="O168" s="53" t="s">
        <v>27</v>
      </c>
      <c r="P168" s="78"/>
      <c r="Q168" s="78"/>
    </row>
    <row r="169" s="64" customFormat="1" ht="18.6" customHeight="1" spans="1:17">
      <c r="A169" s="27">
        <f t="shared" si="28"/>
        <v>163</v>
      </c>
      <c r="B169" s="63" t="s">
        <v>551</v>
      </c>
      <c r="C169" s="73" t="s">
        <v>22</v>
      </c>
      <c r="D169" s="63" t="s">
        <v>61</v>
      </c>
      <c r="E169" s="63" t="s">
        <v>552</v>
      </c>
      <c r="F169" s="25" t="s">
        <v>25</v>
      </c>
      <c r="G169" s="67">
        <v>15.94</v>
      </c>
      <c r="H169" s="67">
        <v>15.94</v>
      </c>
      <c r="I169" s="25">
        <f t="shared" si="29"/>
        <v>17852.8</v>
      </c>
      <c r="J169" s="47">
        <f t="shared" si="30"/>
        <v>1089.0208</v>
      </c>
      <c r="K169" s="50">
        <v>0.8</v>
      </c>
      <c r="L169" s="47">
        <f t="shared" si="31"/>
        <v>871.21664</v>
      </c>
      <c r="M169" s="25">
        <v>217.8</v>
      </c>
      <c r="N169" s="63" t="s">
        <v>553</v>
      </c>
      <c r="O169" s="53" t="s">
        <v>27</v>
      </c>
      <c r="P169" s="78"/>
      <c r="Q169" s="78"/>
    </row>
    <row r="170" s="64" customFormat="1" ht="18.6" customHeight="1" spans="1:17">
      <c r="A170" s="27">
        <f t="shared" si="28"/>
        <v>164</v>
      </c>
      <c r="B170" s="63" t="s">
        <v>554</v>
      </c>
      <c r="C170" s="73" t="s">
        <v>22</v>
      </c>
      <c r="D170" s="63" t="s">
        <v>555</v>
      </c>
      <c r="E170" s="63" t="s">
        <v>556</v>
      </c>
      <c r="F170" s="63" t="s">
        <v>31</v>
      </c>
      <c r="G170" s="67">
        <v>6.5</v>
      </c>
      <c r="H170" s="67">
        <v>6.5</v>
      </c>
      <c r="I170" s="25">
        <f t="shared" si="29"/>
        <v>7280</v>
      </c>
      <c r="J170" s="47">
        <f t="shared" si="30"/>
        <v>444.08</v>
      </c>
      <c r="K170" s="50">
        <v>0.8</v>
      </c>
      <c r="L170" s="47">
        <f t="shared" si="31"/>
        <v>355.264</v>
      </c>
      <c r="M170" s="25">
        <v>88.82</v>
      </c>
      <c r="N170" s="63" t="s">
        <v>557</v>
      </c>
      <c r="O170" s="53" t="s">
        <v>27</v>
      </c>
      <c r="P170" s="78"/>
      <c r="Q170" s="78"/>
    </row>
    <row r="171" s="64" customFormat="1" ht="18.6" customHeight="1" spans="1:17">
      <c r="A171" s="27">
        <f t="shared" si="28"/>
        <v>165</v>
      </c>
      <c r="B171" s="63" t="s">
        <v>558</v>
      </c>
      <c r="C171" s="73" t="s">
        <v>22</v>
      </c>
      <c r="D171" s="63" t="s">
        <v>133</v>
      </c>
      <c r="E171" s="63" t="s">
        <v>559</v>
      </c>
      <c r="F171" s="63" t="s">
        <v>31</v>
      </c>
      <c r="G171" s="67">
        <v>36.41</v>
      </c>
      <c r="H171" s="67">
        <v>36.41</v>
      </c>
      <c r="I171" s="25">
        <f t="shared" si="29"/>
        <v>40779.2</v>
      </c>
      <c r="J171" s="47">
        <f t="shared" si="30"/>
        <v>2487.5312</v>
      </c>
      <c r="K171" s="50">
        <v>0.8</v>
      </c>
      <c r="L171" s="47">
        <f t="shared" si="31"/>
        <v>1990.02496</v>
      </c>
      <c r="M171" s="25">
        <v>497.51</v>
      </c>
      <c r="N171" s="63" t="s">
        <v>560</v>
      </c>
      <c r="O171" s="53" t="s">
        <v>27</v>
      </c>
      <c r="P171" s="78"/>
      <c r="Q171" s="78"/>
    </row>
    <row r="172" s="64" customFormat="1" ht="18.6" customHeight="1" spans="1:17">
      <c r="A172" s="27">
        <f t="shared" si="28"/>
        <v>166</v>
      </c>
      <c r="B172" s="63" t="s">
        <v>561</v>
      </c>
      <c r="C172" s="73" t="s">
        <v>22</v>
      </c>
      <c r="D172" s="63" t="s">
        <v>29</v>
      </c>
      <c r="E172" s="63" t="s">
        <v>562</v>
      </c>
      <c r="F172" s="63" t="s">
        <v>48</v>
      </c>
      <c r="G172" s="67">
        <v>21.81</v>
      </c>
      <c r="H172" s="67">
        <v>21.81</v>
      </c>
      <c r="I172" s="25">
        <f t="shared" si="29"/>
        <v>24427.2</v>
      </c>
      <c r="J172" s="47">
        <f t="shared" si="30"/>
        <v>1490.0592</v>
      </c>
      <c r="K172" s="50">
        <v>0.8</v>
      </c>
      <c r="L172" s="47">
        <f t="shared" si="31"/>
        <v>1192.04736</v>
      </c>
      <c r="M172" s="25">
        <v>298.01</v>
      </c>
      <c r="N172" s="63" t="s">
        <v>563</v>
      </c>
      <c r="O172" s="53" t="s">
        <v>27</v>
      </c>
      <c r="P172" s="78"/>
      <c r="Q172" s="78"/>
    </row>
    <row r="173" s="64" customFormat="1" ht="18.6" customHeight="1" spans="1:17">
      <c r="A173" s="27">
        <f t="shared" ref="A173:A182" si="32">ROW()-6</f>
        <v>167</v>
      </c>
      <c r="B173" s="63" t="s">
        <v>564</v>
      </c>
      <c r="C173" s="73" t="s">
        <v>22</v>
      </c>
      <c r="D173" s="63" t="s">
        <v>306</v>
      </c>
      <c r="E173" s="63" t="s">
        <v>565</v>
      </c>
      <c r="F173" s="63" t="s">
        <v>31</v>
      </c>
      <c r="G173" s="67">
        <v>12.01</v>
      </c>
      <c r="H173" s="67">
        <v>12.01</v>
      </c>
      <c r="I173" s="25">
        <f t="shared" si="29"/>
        <v>13451.2</v>
      </c>
      <c r="J173" s="47">
        <f t="shared" si="30"/>
        <v>820.5232</v>
      </c>
      <c r="K173" s="50">
        <v>0.8</v>
      </c>
      <c r="L173" s="47">
        <f t="shared" si="31"/>
        <v>656.41856</v>
      </c>
      <c r="M173" s="25">
        <v>164.1</v>
      </c>
      <c r="N173" s="63" t="s">
        <v>566</v>
      </c>
      <c r="O173" s="53" t="s">
        <v>27</v>
      </c>
      <c r="P173" s="78"/>
      <c r="Q173" s="78"/>
    </row>
    <row r="174" s="64" customFormat="1" ht="18.6" customHeight="1" spans="1:17">
      <c r="A174" s="27">
        <f t="shared" si="32"/>
        <v>168</v>
      </c>
      <c r="B174" s="63" t="s">
        <v>567</v>
      </c>
      <c r="C174" s="73" t="s">
        <v>22</v>
      </c>
      <c r="D174" s="105" t="s">
        <v>160</v>
      </c>
      <c r="E174" s="63" t="s">
        <v>568</v>
      </c>
      <c r="F174" s="63" t="s">
        <v>31</v>
      </c>
      <c r="G174" s="67">
        <v>9</v>
      </c>
      <c r="H174" s="67">
        <v>9</v>
      </c>
      <c r="I174" s="25">
        <f t="shared" si="29"/>
        <v>10080</v>
      </c>
      <c r="J174" s="47">
        <f t="shared" si="30"/>
        <v>614.88</v>
      </c>
      <c r="K174" s="50">
        <v>0.8</v>
      </c>
      <c r="L174" s="47">
        <f t="shared" si="31"/>
        <v>491.904</v>
      </c>
      <c r="M174" s="25">
        <v>122.98</v>
      </c>
      <c r="N174" s="105" t="s">
        <v>569</v>
      </c>
      <c r="O174" s="53" t="s">
        <v>27</v>
      </c>
      <c r="P174" s="78"/>
      <c r="Q174" s="78"/>
    </row>
    <row r="175" s="64" customFormat="1" ht="18.6" customHeight="1" spans="1:17">
      <c r="A175" s="27">
        <f t="shared" si="32"/>
        <v>169</v>
      </c>
      <c r="B175" s="63" t="s">
        <v>570</v>
      </c>
      <c r="C175" s="73" t="s">
        <v>22</v>
      </c>
      <c r="D175" s="63" t="s">
        <v>46</v>
      </c>
      <c r="E175" s="63" t="s">
        <v>402</v>
      </c>
      <c r="F175" s="63" t="s">
        <v>103</v>
      </c>
      <c r="G175" s="67">
        <v>11.33</v>
      </c>
      <c r="H175" s="67">
        <v>11.33</v>
      </c>
      <c r="I175" s="25">
        <f t="shared" si="29"/>
        <v>12689.6</v>
      </c>
      <c r="J175" s="47">
        <f t="shared" si="30"/>
        <v>774.0656</v>
      </c>
      <c r="K175" s="50">
        <v>0.8</v>
      </c>
      <c r="L175" s="47">
        <f t="shared" si="31"/>
        <v>619.25248</v>
      </c>
      <c r="M175" s="25">
        <v>154.81</v>
      </c>
      <c r="N175" s="63" t="s">
        <v>571</v>
      </c>
      <c r="O175" s="53" t="s">
        <v>27</v>
      </c>
      <c r="P175" s="78"/>
      <c r="Q175" s="78"/>
    </row>
    <row r="176" s="64" customFormat="1" ht="18.6" customHeight="1" spans="1:17">
      <c r="A176" s="27">
        <f t="shared" si="32"/>
        <v>170</v>
      </c>
      <c r="B176" s="63" t="s">
        <v>572</v>
      </c>
      <c r="C176" s="73" t="s">
        <v>22</v>
      </c>
      <c r="D176" s="63" t="s">
        <v>133</v>
      </c>
      <c r="E176" s="63" t="s">
        <v>573</v>
      </c>
      <c r="F176" s="63" t="s">
        <v>31</v>
      </c>
      <c r="G176" s="67">
        <v>23.64</v>
      </c>
      <c r="H176" s="67">
        <v>23.64</v>
      </c>
      <c r="I176" s="25">
        <f t="shared" si="29"/>
        <v>26476.8</v>
      </c>
      <c r="J176" s="47">
        <f t="shared" si="30"/>
        <v>1615.0848</v>
      </c>
      <c r="K176" s="50">
        <v>0.8</v>
      </c>
      <c r="L176" s="47">
        <f t="shared" si="31"/>
        <v>1292.06784</v>
      </c>
      <c r="M176" s="25">
        <v>323.02</v>
      </c>
      <c r="N176" s="63" t="s">
        <v>574</v>
      </c>
      <c r="O176" s="53" t="s">
        <v>27</v>
      </c>
      <c r="P176" s="78"/>
      <c r="Q176" s="78"/>
    </row>
    <row r="177" s="64" customFormat="1" ht="18.6" customHeight="1" spans="1:17">
      <c r="A177" s="27">
        <f t="shared" si="32"/>
        <v>171</v>
      </c>
      <c r="B177" s="63" t="s">
        <v>575</v>
      </c>
      <c r="C177" s="73" t="s">
        <v>22</v>
      </c>
      <c r="D177" s="63" t="s">
        <v>98</v>
      </c>
      <c r="E177" s="63" t="s">
        <v>576</v>
      </c>
      <c r="F177" s="63" t="s">
        <v>48</v>
      </c>
      <c r="G177" s="67">
        <v>18.27</v>
      </c>
      <c r="H177" s="67">
        <v>18.27</v>
      </c>
      <c r="I177" s="25">
        <f t="shared" si="29"/>
        <v>20462.4</v>
      </c>
      <c r="J177" s="47">
        <f t="shared" si="30"/>
        <v>1248.2064</v>
      </c>
      <c r="K177" s="50">
        <v>0.8</v>
      </c>
      <c r="L177" s="47">
        <f t="shared" si="31"/>
        <v>998.56512</v>
      </c>
      <c r="M177" s="25">
        <v>249.64</v>
      </c>
      <c r="N177" s="63" t="s">
        <v>577</v>
      </c>
      <c r="O177" s="53" t="s">
        <v>27</v>
      </c>
      <c r="P177" s="78"/>
      <c r="Q177" s="78"/>
    </row>
    <row r="178" s="64" customFormat="1" ht="18.6" customHeight="1" spans="1:17">
      <c r="A178" s="27">
        <f t="shared" si="32"/>
        <v>172</v>
      </c>
      <c r="B178" s="63" t="s">
        <v>578</v>
      </c>
      <c r="C178" s="73" t="s">
        <v>22</v>
      </c>
      <c r="D178" s="63" t="s">
        <v>129</v>
      </c>
      <c r="E178" s="63" t="s">
        <v>579</v>
      </c>
      <c r="F178" s="63" t="s">
        <v>48</v>
      </c>
      <c r="G178" s="67">
        <v>25.01</v>
      </c>
      <c r="H178" s="67">
        <v>25.01</v>
      </c>
      <c r="I178" s="25">
        <f t="shared" si="29"/>
        <v>28011.2</v>
      </c>
      <c r="J178" s="47">
        <f t="shared" si="30"/>
        <v>1708.6832</v>
      </c>
      <c r="K178" s="50">
        <v>0.8</v>
      </c>
      <c r="L178" s="47">
        <f t="shared" si="31"/>
        <v>1366.94656</v>
      </c>
      <c r="M178" s="25">
        <v>341.74</v>
      </c>
      <c r="N178" s="63" t="s">
        <v>580</v>
      </c>
      <c r="O178" s="53" t="s">
        <v>27</v>
      </c>
      <c r="P178" s="78"/>
      <c r="Q178" s="78"/>
    </row>
    <row r="179" s="104" customFormat="1" ht="18.6" customHeight="1" spans="1:17">
      <c r="A179" s="27">
        <f t="shared" si="32"/>
        <v>173</v>
      </c>
      <c r="B179" s="63" t="s">
        <v>581</v>
      </c>
      <c r="C179" s="73" t="s">
        <v>22</v>
      </c>
      <c r="D179" s="63" t="s">
        <v>51</v>
      </c>
      <c r="E179" s="63" t="s">
        <v>582</v>
      </c>
      <c r="F179" s="63" t="s">
        <v>48</v>
      </c>
      <c r="G179" s="67">
        <v>13.3</v>
      </c>
      <c r="H179" s="67">
        <v>13.3</v>
      </c>
      <c r="I179" s="25">
        <f t="shared" si="29"/>
        <v>14896</v>
      </c>
      <c r="J179" s="47">
        <f t="shared" si="30"/>
        <v>908.656</v>
      </c>
      <c r="K179" s="50">
        <v>0.8</v>
      </c>
      <c r="L179" s="47">
        <f t="shared" si="31"/>
        <v>726.9248</v>
      </c>
      <c r="M179" s="25">
        <v>181.73</v>
      </c>
      <c r="N179" s="63" t="s">
        <v>583</v>
      </c>
      <c r="O179" s="53" t="s">
        <v>27</v>
      </c>
      <c r="P179" s="78"/>
      <c r="Q179" s="78"/>
    </row>
    <row r="180" s="64" customFormat="1" ht="18.6" customHeight="1" spans="1:17">
      <c r="A180" s="27">
        <f t="shared" si="32"/>
        <v>174</v>
      </c>
      <c r="B180" s="63" t="s">
        <v>584</v>
      </c>
      <c r="C180" s="73" t="s">
        <v>22</v>
      </c>
      <c r="D180" s="63" t="s">
        <v>147</v>
      </c>
      <c r="E180" s="63" t="s">
        <v>585</v>
      </c>
      <c r="F180" s="25" t="s">
        <v>25</v>
      </c>
      <c r="G180" s="67">
        <v>28.2</v>
      </c>
      <c r="H180" s="67">
        <v>28.2</v>
      </c>
      <c r="I180" s="25">
        <f t="shared" si="29"/>
        <v>31584</v>
      </c>
      <c r="J180" s="47">
        <f t="shared" si="30"/>
        <v>1926.624</v>
      </c>
      <c r="K180" s="50">
        <v>0.8</v>
      </c>
      <c r="L180" s="47">
        <f t="shared" si="31"/>
        <v>1541.2992</v>
      </c>
      <c r="M180" s="25">
        <v>385.32</v>
      </c>
      <c r="N180" s="63" t="s">
        <v>586</v>
      </c>
      <c r="O180" s="53" t="s">
        <v>27</v>
      </c>
      <c r="P180" s="78"/>
      <c r="Q180" s="78"/>
    </row>
    <row r="181" s="64" customFormat="1" ht="18.6" customHeight="1" spans="1:17">
      <c r="A181" s="27">
        <f t="shared" si="32"/>
        <v>175</v>
      </c>
      <c r="B181" s="63" t="s">
        <v>587</v>
      </c>
      <c r="C181" s="73" t="s">
        <v>22</v>
      </c>
      <c r="D181" s="63" t="s">
        <v>143</v>
      </c>
      <c r="E181" s="63" t="s">
        <v>588</v>
      </c>
      <c r="F181" s="25" t="s">
        <v>25</v>
      </c>
      <c r="G181" s="67">
        <v>14.1</v>
      </c>
      <c r="H181" s="67">
        <v>14.1</v>
      </c>
      <c r="I181" s="25">
        <f t="shared" si="29"/>
        <v>15792</v>
      </c>
      <c r="J181" s="47">
        <f t="shared" si="30"/>
        <v>963.312</v>
      </c>
      <c r="K181" s="50">
        <v>0.8</v>
      </c>
      <c r="L181" s="47">
        <f t="shared" si="31"/>
        <v>770.6496</v>
      </c>
      <c r="M181" s="25">
        <v>192.66</v>
      </c>
      <c r="N181" s="63" t="s">
        <v>589</v>
      </c>
      <c r="O181" s="53" t="s">
        <v>27</v>
      </c>
      <c r="P181" s="78"/>
      <c r="Q181" s="78"/>
    </row>
    <row r="182" s="64" customFormat="1" ht="18.6" customHeight="1" spans="1:17">
      <c r="A182" s="27">
        <f t="shared" si="32"/>
        <v>176</v>
      </c>
      <c r="B182" s="63" t="s">
        <v>590</v>
      </c>
      <c r="C182" s="73" t="s">
        <v>22</v>
      </c>
      <c r="D182" s="63" t="s">
        <v>143</v>
      </c>
      <c r="E182" s="25" t="s">
        <v>591</v>
      </c>
      <c r="F182" s="25" t="s">
        <v>25</v>
      </c>
      <c r="G182" s="67">
        <v>37.6</v>
      </c>
      <c r="H182" s="67">
        <v>37.6</v>
      </c>
      <c r="I182" s="25">
        <f t="shared" si="29"/>
        <v>42112</v>
      </c>
      <c r="J182" s="47">
        <f t="shared" si="30"/>
        <v>2568.832</v>
      </c>
      <c r="K182" s="50">
        <v>0.8</v>
      </c>
      <c r="L182" s="47">
        <f t="shared" si="31"/>
        <v>2055.0656</v>
      </c>
      <c r="M182" s="25">
        <v>513.77</v>
      </c>
      <c r="N182" s="63" t="s">
        <v>592</v>
      </c>
      <c r="O182" s="53" t="s">
        <v>27</v>
      </c>
      <c r="P182" s="78"/>
      <c r="Q182" s="78"/>
    </row>
    <row r="183" s="64" customFormat="1" ht="18.6" customHeight="1" spans="1:17">
      <c r="A183" s="27">
        <f t="shared" ref="A183:A191" si="33">ROW()-6</f>
        <v>177</v>
      </c>
      <c r="B183" s="63" t="s">
        <v>593</v>
      </c>
      <c r="C183" s="73" t="s">
        <v>22</v>
      </c>
      <c r="D183" s="63" t="s">
        <v>248</v>
      </c>
      <c r="E183" s="63" t="s">
        <v>594</v>
      </c>
      <c r="F183" s="63" t="s">
        <v>31</v>
      </c>
      <c r="G183" s="67">
        <v>18</v>
      </c>
      <c r="H183" s="67">
        <v>18</v>
      </c>
      <c r="I183" s="25">
        <f t="shared" si="29"/>
        <v>20160</v>
      </c>
      <c r="J183" s="47">
        <f t="shared" si="30"/>
        <v>1229.76</v>
      </c>
      <c r="K183" s="50">
        <v>0.8</v>
      </c>
      <c r="L183" s="47">
        <f t="shared" si="31"/>
        <v>983.808</v>
      </c>
      <c r="M183" s="25">
        <v>245.95</v>
      </c>
      <c r="N183" s="63" t="s">
        <v>595</v>
      </c>
      <c r="O183" s="53" t="s">
        <v>27</v>
      </c>
      <c r="P183" s="78"/>
      <c r="Q183" s="78"/>
    </row>
    <row r="184" s="64" customFormat="1" ht="18.6" customHeight="1" spans="1:17">
      <c r="A184" s="27">
        <f t="shared" si="33"/>
        <v>178</v>
      </c>
      <c r="B184" s="63" t="s">
        <v>596</v>
      </c>
      <c r="C184" s="73" t="s">
        <v>22</v>
      </c>
      <c r="D184" s="63" t="s">
        <v>94</v>
      </c>
      <c r="E184" s="63" t="s">
        <v>597</v>
      </c>
      <c r="F184" s="63" t="s">
        <v>31</v>
      </c>
      <c r="G184" s="67">
        <v>18.94</v>
      </c>
      <c r="H184" s="67">
        <v>18.94</v>
      </c>
      <c r="I184" s="25">
        <f t="shared" si="29"/>
        <v>21212.8</v>
      </c>
      <c r="J184" s="47">
        <f t="shared" si="30"/>
        <v>1293.9808</v>
      </c>
      <c r="K184" s="50">
        <v>0.8</v>
      </c>
      <c r="L184" s="47">
        <f t="shared" si="31"/>
        <v>1035.18464</v>
      </c>
      <c r="M184" s="25">
        <v>258.8</v>
      </c>
      <c r="N184" s="63" t="s">
        <v>598</v>
      </c>
      <c r="O184" s="53" t="s">
        <v>27</v>
      </c>
      <c r="P184" s="78"/>
      <c r="Q184" s="78"/>
    </row>
    <row r="185" s="64" customFormat="1" ht="18.6" customHeight="1" spans="1:17">
      <c r="A185" s="27">
        <f t="shared" si="33"/>
        <v>179</v>
      </c>
      <c r="B185" s="63" t="s">
        <v>599</v>
      </c>
      <c r="C185" s="73" t="s">
        <v>22</v>
      </c>
      <c r="D185" s="63" t="s">
        <v>600</v>
      </c>
      <c r="E185" s="63" t="s">
        <v>601</v>
      </c>
      <c r="F185" s="63" t="s">
        <v>31</v>
      </c>
      <c r="G185" s="67">
        <v>15.19</v>
      </c>
      <c r="H185" s="67">
        <v>15.19</v>
      </c>
      <c r="I185" s="25">
        <f t="shared" si="29"/>
        <v>17012.8</v>
      </c>
      <c r="J185" s="47">
        <f t="shared" si="30"/>
        <v>1037.7808</v>
      </c>
      <c r="K185" s="50">
        <v>0.8</v>
      </c>
      <c r="L185" s="47">
        <f t="shared" si="31"/>
        <v>830.22464</v>
      </c>
      <c r="M185" s="25">
        <v>207.56</v>
      </c>
      <c r="N185" s="63" t="s">
        <v>602</v>
      </c>
      <c r="O185" s="53" t="s">
        <v>27</v>
      </c>
      <c r="P185" s="78"/>
      <c r="Q185" s="78"/>
    </row>
    <row r="186" s="64" customFormat="1" ht="18.6" customHeight="1" spans="1:17">
      <c r="A186" s="27">
        <f t="shared" si="33"/>
        <v>180</v>
      </c>
      <c r="B186" s="63" t="s">
        <v>603</v>
      </c>
      <c r="C186" s="73" t="s">
        <v>22</v>
      </c>
      <c r="D186" s="63" t="s">
        <v>207</v>
      </c>
      <c r="E186" s="63" t="s">
        <v>134</v>
      </c>
      <c r="F186" s="63" t="s">
        <v>103</v>
      </c>
      <c r="G186" s="67">
        <v>15.02</v>
      </c>
      <c r="H186" s="67">
        <v>15.02</v>
      </c>
      <c r="I186" s="25">
        <f t="shared" si="29"/>
        <v>16822.4</v>
      </c>
      <c r="J186" s="47">
        <f t="shared" si="30"/>
        <v>1026.1664</v>
      </c>
      <c r="K186" s="50">
        <v>0.8</v>
      </c>
      <c r="L186" s="47">
        <f t="shared" si="31"/>
        <v>820.93312</v>
      </c>
      <c r="M186" s="25">
        <v>205.23</v>
      </c>
      <c r="N186" s="63" t="s">
        <v>604</v>
      </c>
      <c r="O186" s="53" t="s">
        <v>27</v>
      </c>
      <c r="P186" s="78"/>
      <c r="Q186" s="78"/>
    </row>
    <row r="187" s="64" customFormat="1" ht="18.6" customHeight="1" spans="1:17">
      <c r="A187" s="27">
        <f t="shared" si="33"/>
        <v>181</v>
      </c>
      <c r="B187" s="63" t="s">
        <v>605</v>
      </c>
      <c r="C187" s="73" t="s">
        <v>22</v>
      </c>
      <c r="D187" s="63" t="s">
        <v>235</v>
      </c>
      <c r="E187" s="63" t="s">
        <v>606</v>
      </c>
      <c r="F187" s="63" t="s">
        <v>48</v>
      </c>
      <c r="G187" s="67">
        <v>8.8</v>
      </c>
      <c r="H187" s="67">
        <v>8.8</v>
      </c>
      <c r="I187" s="25">
        <f t="shared" si="29"/>
        <v>9856</v>
      </c>
      <c r="J187" s="47">
        <f t="shared" si="30"/>
        <v>601.216</v>
      </c>
      <c r="K187" s="50">
        <v>0.8</v>
      </c>
      <c r="L187" s="47">
        <f t="shared" si="31"/>
        <v>480.9728</v>
      </c>
      <c r="M187" s="25">
        <v>120.24</v>
      </c>
      <c r="N187" s="63" t="s">
        <v>607</v>
      </c>
      <c r="O187" s="53" t="s">
        <v>27</v>
      </c>
      <c r="P187" s="78"/>
      <c r="Q187" s="78"/>
    </row>
    <row r="188" s="64" customFormat="1" ht="18.6" customHeight="1" spans="1:17">
      <c r="A188" s="27">
        <f t="shared" si="33"/>
        <v>182</v>
      </c>
      <c r="B188" s="63" t="s">
        <v>608</v>
      </c>
      <c r="C188" s="73" t="s">
        <v>22</v>
      </c>
      <c r="D188" s="63" t="s">
        <v>609</v>
      </c>
      <c r="E188" s="63" t="s">
        <v>148</v>
      </c>
      <c r="F188" s="63" t="s">
        <v>103</v>
      </c>
      <c r="G188" s="67">
        <v>11.4</v>
      </c>
      <c r="H188" s="67">
        <v>11.4</v>
      </c>
      <c r="I188" s="25">
        <f t="shared" si="29"/>
        <v>12768</v>
      </c>
      <c r="J188" s="47">
        <f t="shared" si="30"/>
        <v>778.848</v>
      </c>
      <c r="K188" s="50">
        <v>0.8</v>
      </c>
      <c r="L188" s="47">
        <f t="shared" si="31"/>
        <v>623.0784</v>
      </c>
      <c r="M188" s="25">
        <v>155.77</v>
      </c>
      <c r="N188" s="63" t="s">
        <v>610</v>
      </c>
      <c r="O188" s="53" t="s">
        <v>27</v>
      </c>
      <c r="P188" s="78"/>
      <c r="Q188" s="78"/>
    </row>
    <row r="189" s="64" customFormat="1" ht="18.6" customHeight="1" spans="1:17">
      <c r="A189" s="27">
        <f t="shared" si="33"/>
        <v>183</v>
      </c>
      <c r="B189" s="63" t="s">
        <v>611</v>
      </c>
      <c r="C189" s="73" t="s">
        <v>22</v>
      </c>
      <c r="D189" s="63" t="s">
        <v>51</v>
      </c>
      <c r="E189" s="63" t="s">
        <v>612</v>
      </c>
      <c r="F189" s="63" t="s">
        <v>48</v>
      </c>
      <c r="G189" s="67">
        <v>26.52</v>
      </c>
      <c r="H189" s="67">
        <v>26.52</v>
      </c>
      <c r="I189" s="25">
        <f t="shared" si="29"/>
        <v>29702.4</v>
      </c>
      <c r="J189" s="47">
        <f t="shared" si="30"/>
        <v>1811.8464</v>
      </c>
      <c r="K189" s="50">
        <v>0.8</v>
      </c>
      <c r="L189" s="47">
        <f t="shared" si="31"/>
        <v>1449.47712</v>
      </c>
      <c r="M189" s="25">
        <v>362.37</v>
      </c>
      <c r="N189" s="63" t="s">
        <v>613</v>
      </c>
      <c r="O189" s="53" t="s">
        <v>27</v>
      </c>
      <c r="P189" s="78"/>
      <c r="Q189" s="78"/>
    </row>
    <row r="190" s="64" customFormat="1" ht="18.6" customHeight="1" spans="1:17">
      <c r="A190" s="27">
        <f t="shared" si="33"/>
        <v>184</v>
      </c>
      <c r="B190" s="63" t="s">
        <v>614</v>
      </c>
      <c r="C190" s="73" t="s">
        <v>22</v>
      </c>
      <c r="D190" s="63" t="s">
        <v>42</v>
      </c>
      <c r="E190" s="63" t="s">
        <v>615</v>
      </c>
      <c r="F190" s="63" t="s">
        <v>48</v>
      </c>
      <c r="G190" s="67">
        <v>14.64</v>
      </c>
      <c r="H190" s="67">
        <v>14.64</v>
      </c>
      <c r="I190" s="25">
        <f t="shared" si="29"/>
        <v>16396.8</v>
      </c>
      <c r="J190" s="47">
        <f t="shared" si="30"/>
        <v>1000.2048</v>
      </c>
      <c r="K190" s="50">
        <v>0.8</v>
      </c>
      <c r="L190" s="47">
        <f t="shared" si="31"/>
        <v>800.16384</v>
      </c>
      <c r="M190" s="25">
        <v>200.04</v>
      </c>
      <c r="N190" s="63" t="s">
        <v>616</v>
      </c>
      <c r="O190" s="53" t="s">
        <v>27</v>
      </c>
      <c r="P190" s="78"/>
      <c r="Q190" s="78"/>
    </row>
    <row r="191" s="64" customFormat="1" ht="18.6" customHeight="1" spans="1:17">
      <c r="A191" s="27">
        <f t="shared" si="33"/>
        <v>185</v>
      </c>
      <c r="B191" s="63" t="s">
        <v>617</v>
      </c>
      <c r="C191" s="73" t="s">
        <v>22</v>
      </c>
      <c r="D191" s="63" t="s">
        <v>618</v>
      </c>
      <c r="E191" s="63" t="s">
        <v>619</v>
      </c>
      <c r="F191" s="63" t="s">
        <v>48</v>
      </c>
      <c r="G191" s="67">
        <v>20.25</v>
      </c>
      <c r="H191" s="67">
        <v>20.25</v>
      </c>
      <c r="I191" s="25">
        <f t="shared" si="29"/>
        <v>22680</v>
      </c>
      <c r="J191" s="47">
        <f t="shared" si="30"/>
        <v>1383.48</v>
      </c>
      <c r="K191" s="50">
        <v>0.8</v>
      </c>
      <c r="L191" s="47">
        <f t="shared" si="31"/>
        <v>1106.784</v>
      </c>
      <c r="M191" s="25">
        <v>276.7</v>
      </c>
      <c r="N191" s="63" t="s">
        <v>620</v>
      </c>
      <c r="O191" s="53" t="s">
        <v>27</v>
      </c>
      <c r="P191" s="78"/>
      <c r="Q191" s="78"/>
    </row>
    <row r="192" s="64" customFormat="1" ht="18.6" customHeight="1" spans="1:17">
      <c r="A192" s="25"/>
      <c r="B192" s="93"/>
      <c r="C192" s="63"/>
      <c r="D192" s="94"/>
      <c r="E192" s="95"/>
      <c r="F192" s="63"/>
      <c r="G192" s="96"/>
      <c r="H192" s="97"/>
      <c r="I192" s="78"/>
      <c r="J192" s="47"/>
      <c r="K192" s="48"/>
      <c r="L192" s="47"/>
      <c r="M192" s="99"/>
      <c r="N192" s="100"/>
      <c r="O192" s="101"/>
      <c r="P192" s="78"/>
      <c r="Q192" s="78"/>
    </row>
    <row r="193" s="65" customFormat="1" ht="18.6" customHeight="1" spans="1:17">
      <c r="A193" s="25" t="s">
        <v>621</v>
      </c>
      <c r="B193" s="25"/>
      <c r="C193" s="25"/>
      <c r="D193" s="25"/>
      <c r="E193" s="25"/>
      <c r="F193" s="78"/>
      <c r="G193" s="90">
        <f>SUM(G7:G192)</f>
        <v>4118.39</v>
      </c>
      <c r="H193" s="90">
        <f>SUM(H7:H192)</f>
        <v>4118.39</v>
      </c>
      <c r="I193" s="78"/>
      <c r="J193" s="47"/>
      <c r="K193" s="48"/>
      <c r="L193" s="47"/>
      <c r="M193" s="47">
        <f>SUM(M7:M192)</f>
        <v>56273.68</v>
      </c>
      <c r="N193" s="25"/>
      <c r="O193" s="25"/>
      <c r="P193" s="78"/>
      <c r="Q193" s="78"/>
    </row>
  </sheetData>
  <autoFilter ref="A6:U191">
    <extLst/>
  </autoFilter>
  <mergeCells count="6">
    <mergeCell ref="A1:U1"/>
    <mergeCell ref="A2:U2"/>
    <mergeCell ref="A3:U3"/>
    <mergeCell ref="A4:U4"/>
    <mergeCell ref="A5:U5"/>
    <mergeCell ref="A193:B193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14" sqref="N14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655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28" t="s">
        <v>656</v>
      </c>
      <c r="C7" s="73" t="s">
        <v>22</v>
      </c>
      <c r="D7" s="91" t="s">
        <v>555</v>
      </c>
      <c r="E7" s="31" t="s">
        <v>657</v>
      </c>
      <c r="F7" s="63" t="s">
        <v>48</v>
      </c>
      <c r="G7" s="67">
        <v>1086.78</v>
      </c>
      <c r="H7" s="92">
        <v>1086.78</v>
      </c>
      <c r="I7" s="25">
        <f>H7*1120</f>
        <v>1217193.6</v>
      </c>
      <c r="J7" s="47">
        <f>H7*68.32</f>
        <v>74248.8096</v>
      </c>
      <c r="K7" s="50">
        <v>0.8</v>
      </c>
      <c r="L7" s="47">
        <f>J7*K7</f>
        <v>59399.04768</v>
      </c>
      <c r="M7" s="25">
        <v>14849.76</v>
      </c>
      <c r="N7" s="109" t="s">
        <v>658</v>
      </c>
      <c r="O7" s="53" t="s">
        <v>27</v>
      </c>
      <c r="P7" s="78"/>
      <c r="Q7" s="78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1086.78</v>
      </c>
      <c r="H9" s="90">
        <f>SUM(H7:H8)</f>
        <v>1086.78</v>
      </c>
      <c r="I9" s="78"/>
      <c r="J9" s="47"/>
      <c r="K9" s="48"/>
      <c r="L9" s="47"/>
      <c r="M9" s="47">
        <f>SUM(M7:M8)</f>
        <v>14849.76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K14" sqref="K14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659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3" t="s">
        <v>660</v>
      </c>
      <c r="C7" s="73" t="s">
        <v>22</v>
      </c>
      <c r="D7" s="63" t="s">
        <v>227</v>
      </c>
      <c r="E7" s="63" t="s">
        <v>661</v>
      </c>
      <c r="F7" s="63" t="s">
        <v>31</v>
      </c>
      <c r="G7" s="67">
        <v>1135.74</v>
      </c>
      <c r="H7" s="67">
        <v>1135.74</v>
      </c>
      <c r="I7" s="25">
        <f>H7*1120</f>
        <v>1272028.8</v>
      </c>
      <c r="J7" s="47">
        <f>H7*68.32</f>
        <v>77593.7568</v>
      </c>
      <c r="K7" s="50">
        <v>0.8</v>
      </c>
      <c r="L7" s="47">
        <f>J7*K7</f>
        <v>62075.00544</v>
      </c>
      <c r="M7" s="25">
        <v>15518.75</v>
      </c>
      <c r="N7" s="63" t="s">
        <v>662</v>
      </c>
      <c r="O7" s="53" t="s">
        <v>27</v>
      </c>
      <c r="P7" s="78"/>
      <c r="Q7" s="78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1135.74</v>
      </c>
      <c r="H9" s="90">
        <f>SUM(H7:H8)</f>
        <v>1135.74</v>
      </c>
      <c r="I9" s="78"/>
      <c r="J9" s="47"/>
      <c r="K9" s="48"/>
      <c r="L9" s="47"/>
      <c r="M9" s="47">
        <f>SUM(M7:M8)</f>
        <v>15518.75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L18" sqref="L18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663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28" t="s">
        <v>664</v>
      </c>
      <c r="C7" s="73" t="s">
        <v>22</v>
      </c>
      <c r="D7" s="91" t="s">
        <v>665</v>
      </c>
      <c r="E7" s="31" t="s">
        <v>666</v>
      </c>
      <c r="F7" s="63" t="s">
        <v>31</v>
      </c>
      <c r="G7" s="67">
        <v>492.75</v>
      </c>
      <c r="H7" s="92">
        <v>492.75</v>
      </c>
      <c r="I7" s="25">
        <f>H7*1120</f>
        <v>551880</v>
      </c>
      <c r="J7" s="47">
        <f>H7*68.32</f>
        <v>33664.68</v>
      </c>
      <c r="K7" s="50">
        <v>0.8</v>
      </c>
      <c r="L7" s="47">
        <f>J7*K7</f>
        <v>26931.744</v>
      </c>
      <c r="M7" s="25">
        <v>6732.94</v>
      </c>
      <c r="N7" s="109" t="s">
        <v>667</v>
      </c>
      <c r="O7" s="53" t="s">
        <v>27</v>
      </c>
      <c r="P7" s="78"/>
      <c r="Q7" s="78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492.75</v>
      </c>
      <c r="H9" s="90">
        <f>SUM(H7:H8)</f>
        <v>492.75</v>
      </c>
      <c r="I9" s="78"/>
      <c r="J9" s="47"/>
      <c r="K9" s="48"/>
      <c r="L9" s="47"/>
      <c r="M9" s="47">
        <f>SUM(M7:M8)</f>
        <v>6732.94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I17" sqref="I17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668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3" t="s">
        <v>669</v>
      </c>
      <c r="C7" s="73" t="s">
        <v>22</v>
      </c>
      <c r="D7" s="63" t="s">
        <v>265</v>
      </c>
      <c r="E7" s="63" t="s">
        <v>670</v>
      </c>
      <c r="F7" s="63" t="s">
        <v>31</v>
      </c>
      <c r="G7" s="67">
        <v>118.75</v>
      </c>
      <c r="H7" s="67">
        <v>118.75</v>
      </c>
      <c r="I7" s="25">
        <f>H7*1120</f>
        <v>133000</v>
      </c>
      <c r="J7" s="47">
        <f>H7*68.32</f>
        <v>8113</v>
      </c>
      <c r="K7" s="50">
        <v>0.8</v>
      </c>
      <c r="L7" s="47">
        <f>J7*K7</f>
        <v>6490.4</v>
      </c>
      <c r="M7" s="25">
        <v>1622.6</v>
      </c>
      <c r="N7" s="63" t="s">
        <v>671</v>
      </c>
      <c r="O7" s="53" t="s">
        <v>27</v>
      </c>
      <c r="P7" s="78"/>
      <c r="Q7" s="78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118.75</v>
      </c>
      <c r="H9" s="90">
        <f>SUM(H7:H8)</f>
        <v>118.75</v>
      </c>
      <c r="I9" s="78"/>
      <c r="J9" s="47"/>
      <c r="K9" s="48"/>
      <c r="L9" s="47"/>
      <c r="M9" s="47">
        <f>SUM(M7:M8)</f>
        <v>1622.6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L21" sqref="L21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672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3" t="s">
        <v>673</v>
      </c>
      <c r="C7" s="73" t="s">
        <v>22</v>
      </c>
      <c r="D7" s="63" t="s">
        <v>133</v>
      </c>
      <c r="E7" s="63" t="s">
        <v>674</v>
      </c>
      <c r="F7" s="63" t="s">
        <v>31</v>
      </c>
      <c r="G7" s="102">
        <v>128.72</v>
      </c>
      <c r="H7" s="102">
        <v>128.72</v>
      </c>
      <c r="I7" s="25">
        <f>H7*1120</f>
        <v>144166.4</v>
      </c>
      <c r="J7" s="47">
        <f>H7*68.32</f>
        <v>8794.1504</v>
      </c>
      <c r="K7" s="50">
        <v>0.8</v>
      </c>
      <c r="L7" s="47">
        <f>J7*K7</f>
        <v>7035.32032</v>
      </c>
      <c r="M7" s="25">
        <v>1758.83</v>
      </c>
      <c r="N7" s="63" t="s">
        <v>675</v>
      </c>
      <c r="O7" s="53" t="s">
        <v>27</v>
      </c>
      <c r="P7" s="78"/>
      <c r="Q7" s="78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128.72</v>
      </c>
      <c r="H9" s="90">
        <f>SUM(H7:H8)</f>
        <v>128.72</v>
      </c>
      <c r="I9" s="78"/>
      <c r="J9" s="47"/>
      <c r="K9" s="48"/>
      <c r="L9" s="47"/>
      <c r="M9" s="47">
        <f>SUM(M7:M8)</f>
        <v>1758.83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M16" sqref="M16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676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677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3" t="s">
        <v>678</v>
      </c>
      <c r="C7" s="73" t="s">
        <v>22</v>
      </c>
      <c r="D7" s="63" t="s">
        <v>129</v>
      </c>
      <c r="E7" s="63" t="s">
        <v>679</v>
      </c>
      <c r="F7" s="63" t="s">
        <v>103</v>
      </c>
      <c r="G7" s="67">
        <v>328.49</v>
      </c>
      <c r="H7" s="67">
        <v>328.49</v>
      </c>
      <c r="I7" s="25">
        <f>H7*1120</f>
        <v>367908.8</v>
      </c>
      <c r="J7" s="47">
        <f>H7*68.32</f>
        <v>22442.4368</v>
      </c>
      <c r="K7" s="50">
        <v>0.8</v>
      </c>
      <c r="L7" s="47">
        <f>J7*K7</f>
        <v>17953.94944</v>
      </c>
      <c r="M7" s="25">
        <v>4488.49</v>
      </c>
      <c r="N7" s="63" t="s">
        <v>680</v>
      </c>
      <c r="O7" s="53" t="s">
        <v>27</v>
      </c>
      <c r="P7" s="25"/>
      <c r="Q7" s="63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328.49</v>
      </c>
      <c r="H9" s="90">
        <f>SUM(H7:H8)</f>
        <v>328.49</v>
      </c>
      <c r="I9" s="78"/>
      <c r="J9" s="47"/>
      <c r="K9" s="48"/>
      <c r="L9" s="47"/>
      <c r="M9" s="47">
        <f>SUM(M7:M8)</f>
        <v>4488.49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M22" sqref="M22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681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28" t="s">
        <v>682</v>
      </c>
      <c r="C7" s="73" t="s">
        <v>22</v>
      </c>
      <c r="D7" s="91" t="s">
        <v>683</v>
      </c>
      <c r="E7" s="31" t="s">
        <v>684</v>
      </c>
      <c r="F7" s="63" t="s">
        <v>25</v>
      </c>
      <c r="G7" s="67">
        <v>156</v>
      </c>
      <c r="H7" s="92">
        <v>156</v>
      </c>
      <c r="I7" s="25">
        <f>H7*1120</f>
        <v>174720</v>
      </c>
      <c r="J7" s="47">
        <f>H7*68.32</f>
        <v>10657.92</v>
      </c>
      <c r="K7" s="50">
        <v>0.8</v>
      </c>
      <c r="L7" s="47">
        <f>J7*K7</f>
        <v>8526.336</v>
      </c>
      <c r="M7" s="25">
        <v>2131.58</v>
      </c>
      <c r="N7" s="109" t="s">
        <v>685</v>
      </c>
      <c r="O7" s="53" t="s">
        <v>27</v>
      </c>
      <c r="P7" s="25"/>
      <c r="Q7" s="63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156</v>
      </c>
      <c r="H9" s="90">
        <f>SUM(H7:H8)</f>
        <v>156</v>
      </c>
      <c r="I9" s="78"/>
      <c r="J9" s="47"/>
      <c r="K9" s="48"/>
      <c r="L9" s="47"/>
      <c r="M9" s="47">
        <f>SUM(M7:M8)</f>
        <v>2131.58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"/>
  <sheetViews>
    <sheetView workbookViewId="0">
      <selection activeCell="N9" sqref="N9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686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687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26" t="s">
        <v>10</v>
      </c>
      <c r="H6" s="26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5">
        <v>1</v>
      </c>
      <c r="B7" s="72" t="s">
        <v>635</v>
      </c>
      <c r="C7" s="73" t="s">
        <v>22</v>
      </c>
      <c r="D7" s="74" t="s">
        <v>636</v>
      </c>
      <c r="E7" s="31" t="s">
        <v>637</v>
      </c>
      <c r="F7" s="63" t="s">
        <v>31</v>
      </c>
      <c r="G7" s="33">
        <v>59.4</v>
      </c>
      <c r="H7" s="75">
        <v>59.4</v>
      </c>
      <c r="I7" s="25">
        <f>H7*1290</f>
        <v>76626</v>
      </c>
      <c r="J7" s="47">
        <f>H7*52.89</f>
        <v>3141.666</v>
      </c>
      <c r="K7" s="50">
        <v>0.8</v>
      </c>
      <c r="L7" s="47">
        <f>J7*K7</f>
        <v>2513.3328</v>
      </c>
      <c r="M7" s="83">
        <f>H7*10.578</f>
        <v>628.3332</v>
      </c>
      <c r="N7" s="111" t="s">
        <v>638</v>
      </c>
      <c r="O7" s="85" t="s">
        <v>27</v>
      </c>
      <c r="P7" s="25"/>
      <c r="Q7" s="89"/>
    </row>
    <row r="8" s="64" customFormat="1" ht="18.6" customHeight="1" spans="1:17">
      <c r="A8" s="25">
        <v>2</v>
      </c>
      <c r="B8" s="72"/>
      <c r="C8" s="32"/>
      <c r="D8" s="74"/>
      <c r="E8" s="31"/>
      <c r="F8" s="32"/>
      <c r="G8" s="33"/>
      <c r="H8" s="75"/>
      <c r="I8" s="78"/>
      <c r="J8" s="47"/>
      <c r="K8" s="48"/>
      <c r="L8" s="47"/>
      <c r="M8" s="33"/>
      <c r="N8" s="84"/>
      <c r="O8" s="86"/>
      <c r="P8" s="25"/>
      <c r="Q8" s="89"/>
    </row>
    <row r="9" s="65" customFormat="1" ht="18.6" customHeight="1" spans="1:17">
      <c r="A9" s="25">
        <v>3</v>
      </c>
      <c r="B9" s="72"/>
      <c r="C9" s="32"/>
      <c r="D9" s="74"/>
      <c r="E9" s="31"/>
      <c r="F9" s="32"/>
      <c r="G9" s="33"/>
      <c r="H9" s="75"/>
      <c r="I9" s="78"/>
      <c r="J9" s="47"/>
      <c r="K9" s="48"/>
      <c r="L9" s="47"/>
      <c r="M9" s="33"/>
      <c r="N9" s="84"/>
      <c r="O9" s="86"/>
      <c r="P9" s="25"/>
      <c r="Q9" s="89"/>
    </row>
    <row r="10" spans="1:17">
      <c r="A10" s="25">
        <v>4</v>
      </c>
      <c r="B10" s="72"/>
      <c r="C10" s="32"/>
      <c r="D10" s="74"/>
      <c r="E10" s="31"/>
      <c r="F10" s="32"/>
      <c r="G10" s="33"/>
      <c r="H10" s="75"/>
      <c r="I10" s="78"/>
      <c r="J10" s="47"/>
      <c r="K10" s="48"/>
      <c r="L10" s="47"/>
      <c r="M10" s="33"/>
      <c r="N10" s="84"/>
      <c r="O10" s="86"/>
      <c r="P10" s="25"/>
      <c r="Q10" s="63"/>
    </row>
    <row r="11" spans="1:17">
      <c r="A11" s="25">
        <v>5</v>
      </c>
      <c r="B11" s="72"/>
      <c r="C11" s="32"/>
      <c r="D11" s="74"/>
      <c r="E11" s="31"/>
      <c r="F11" s="32"/>
      <c r="G11" s="33"/>
      <c r="H11" s="75"/>
      <c r="I11" s="78"/>
      <c r="J11" s="47"/>
      <c r="K11" s="48"/>
      <c r="L11" s="47"/>
      <c r="M11" s="33"/>
      <c r="N11" s="84"/>
      <c r="O11" s="86"/>
      <c r="P11" s="25"/>
      <c r="Q11" s="89"/>
    </row>
    <row r="12" spans="1:17">
      <c r="A12" s="25">
        <v>6</v>
      </c>
      <c r="B12" s="72"/>
      <c r="C12" s="32"/>
      <c r="D12" s="74"/>
      <c r="E12" s="31"/>
      <c r="F12" s="32"/>
      <c r="G12" s="33"/>
      <c r="H12" s="75"/>
      <c r="I12" s="78"/>
      <c r="J12" s="47"/>
      <c r="K12" s="48"/>
      <c r="L12" s="47"/>
      <c r="M12" s="33"/>
      <c r="N12" s="84"/>
      <c r="O12" s="86"/>
      <c r="P12" s="25"/>
      <c r="Q12" s="89"/>
    </row>
    <row r="13" spans="1:17">
      <c r="A13" s="25">
        <v>7</v>
      </c>
      <c r="B13" s="72"/>
      <c r="C13" s="32"/>
      <c r="D13" s="74"/>
      <c r="E13" s="31"/>
      <c r="F13" s="32"/>
      <c r="G13" s="33"/>
      <c r="H13" s="75"/>
      <c r="I13" s="78"/>
      <c r="J13" s="47"/>
      <c r="K13" s="48"/>
      <c r="L13" s="47"/>
      <c r="M13" s="33"/>
      <c r="N13" s="84"/>
      <c r="O13" s="86"/>
      <c r="P13" s="87"/>
      <c r="Q13" s="89"/>
    </row>
    <row r="14" spans="1:17">
      <c r="A14" s="76" t="s">
        <v>621</v>
      </c>
      <c r="B14" s="77"/>
      <c r="C14" s="77"/>
      <c r="D14" s="25"/>
      <c r="E14" s="25"/>
      <c r="F14" s="78"/>
      <c r="G14" s="26">
        <f>SUM(G7:G13)</f>
        <v>59.4</v>
      </c>
      <c r="H14" s="26">
        <f>SUM(H7:H13)</f>
        <v>59.4</v>
      </c>
      <c r="I14" s="78"/>
      <c r="J14" s="47"/>
      <c r="K14" s="48"/>
      <c r="L14" s="47"/>
      <c r="M14" s="47">
        <f>SUM(M7:M13)</f>
        <v>628.3332</v>
      </c>
      <c r="N14" s="25"/>
      <c r="O14" s="86"/>
      <c r="P14" s="25"/>
      <c r="Q14" s="89"/>
    </row>
    <row r="15" spans="1:17">
      <c r="A15" s="79" t="s">
        <v>688</v>
      </c>
      <c r="B15" s="80" t="s">
        <v>689</v>
      </c>
      <c r="C15" s="81"/>
      <c r="D15" s="81"/>
      <c r="E15" s="79" t="s">
        <v>690</v>
      </c>
      <c r="F15" s="79">
        <v>13130773600</v>
      </c>
      <c r="G15" s="82"/>
      <c r="N15" s="88"/>
      <c r="P15" s="79"/>
      <c r="Q15" s="79"/>
    </row>
  </sheetData>
  <autoFilter ref="A6:U15">
    <extLst/>
  </autoFilter>
  <mergeCells count="6">
    <mergeCell ref="A1:U1"/>
    <mergeCell ref="A2:U2"/>
    <mergeCell ref="A3:U3"/>
    <mergeCell ref="A4:U4"/>
    <mergeCell ref="A5:U5"/>
    <mergeCell ref="A14:B14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54"/>
  <sheetViews>
    <sheetView topLeftCell="A23" workbookViewId="0">
      <selection activeCell="F7" sqref="F$1:F$1048576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691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692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26" t="s">
        <v>10</v>
      </c>
      <c r="H6" s="26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6" t="s">
        <v>50</v>
      </c>
      <c r="C7" s="29" t="s">
        <v>22</v>
      </c>
      <c r="D7" s="66" t="s">
        <v>51</v>
      </c>
      <c r="E7" s="66" t="s">
        <v>52</v>
      </c>
      <c r="F7" s="25" t="s">
        <v>25</v>
      </c>
      <c r="G7" s="67">
        <v>4</v>
      </c>
      <c r="H7" s="67">
        <v>4</v>
      </c>
      <c r="I7" s="25">
        <f>H7*270</f>
        <v>1080</v>
      </c>
      <c r="J7" s="47">
        <f>H7*13.77</f>
        <v>55.08</v>
      </c>
      <c r="K7" s="50">
        <v>0.8</v>
      </c>
      <c r="L7" s="47">
        <f>J7*K7</f>
        <v>44.064</v>
      </c>
      <c r="M7" s="51">
        <v>11.02</v>
      </c>
      <c r="N7" s="66" t="s">
        <v>53</v>
      </c>
      <c r="O7" s="53" t="s">
        <v>27</v>
      </c>
      <c r="P7" s="51"/>
      <c r="Q7" s="53"/>
    </row>
    <row r="8" s="64" customFormat="1" ht="18.6" customHeight="1" spans="1:17">
      <c r="A8" s="27">
        <f t="shared" ref="A8:A17" si="0">ROW()-6</f>
        <v>2</v>
      </c>
      <c r="B8" s="28" t="s">
        <v>190</v>
      </c>
      <c r="C8" s="29" t="s">
        <v>22</v>
      </c>
      <c r="D8" s="30" t="s">
        <v>191</v>
      </c>
      <c r="E8" s="31" t="s">
        <v>192</v>
      </c>
      <c r="F8" s="25" t="s">
        <v>25</v>
      </c>
      <c r="G8" s="33">
        <v>4</v>
      </c>
      <c r="H8" s="34">
        <v>4</v>
      </c>
      <c r="I8" s="25">
        <f t="shared" ref="I8:I53" si="1">H8*270</f>
        <v>1080</v>
      </c>
      <c r="J8" s="47">
        <f t="shared" ref="J8:J53" si="2">H8*13.77</f>
        <v>55.08</v>
      </c>
      <c r="K8" s="50">
        <v>0.8</v>
      </c>
      <c r="L8" s="47">
        <f t="shared" ref="L8:L53" si="3">J8*K8</f>
        <v>44.064</v>
      </c>
      <c r="M8" s="51">
        <v>11.02</v>
      </c>
      <c r="N8" s="52" t="s">
        <v>193</v>
      </c>
      <c r="O8" s="53" t="s">
        <v>27</v>
      </c>
      <c r="P8" s="51"/>
      <c r="Q8" s="53"/>
    </row>
    <row r="9" s="65" customFormat="1" ht="18.6" customHeight="1" spans="1:17">
      <c r="A9" s="27">
        <f t="shared" si="0"/>
        <v>3</v>
      </c>
      <c r="B9" s="66" t="s">
        <v>194</v>
      </c>
      <c r="C9" s="29" t="s">
        <v>22</v>
      </c>
      <c r="D9" s="66" t="s">
        <v>82</v>
      </c>
      <c r="E9" s="25" t="s">
        <v>195</v>
      </c>
      <c r="F9" s="25" t="s">
        <v>103</v>
      </c>
      <c r="G9" s="67">
        <v>10</v>
      </c>
      <c r="H9" s="67">
        <v>10</v>
      </c>
      <c r="I9" s="25">
        <f t="shared" si="1"/>
        <v>2700</v>
      </c>
      <c r="J9" s="47">
        <f t="shared" si="2"/>
        <v>137.7</v>
      </c>
      <c r="K9" s="50">
        <v>0.8</v>
      </c>
      <c r="L9" s="47">
        <f t="shared" si="3"/>
        <v>110.16</v>
      </c>
      <c r="M9" s="51">
        <v>27.54</v>
      </c>
      <c r="N9" s="66" t="s">
        <v>196</v>
      </c>
      <c r="O9" s="53" t="s">
        <v>27</v>
      </c>
      <c r="P9" s="51"/>
      <c r="Q9" s="53"/>
    </row>
    <row r="10" spans="1:17">
      <c r="A10" s="27">
        <f t="shared" si="0"/>
        <v>4</v>
      </c>
      <c r="B10" s="28" t="s">
        <v>693</v>
      </c>
      <c r="C10" s="29" t="s">
        <v>22</v>
      </c>
      <c r="D10" s="30" t="s">
        <v>227</v>
      </c>
      <c r="E10" s="31" t="s">
        <v>208</v>
      </c>
      <c r="F10" s="25" t="s">
        <v>25</v>
      </c>
      <c r="G10" s="67">
        <v>4.7</v>
      </c>
      <c r="H10" s="67">
        <v>4.7</v>
      </c>
      <c r="I10" s="25">
        <f t="shared" si="1"/>
        <v>1269</v>
      </c>
      <c r="J10" s="47">
        <f t="shared" si="2"/>
        <v>64.719</v>
      </c>
      <c r="K10" s="50">
        <v>0.8</v>
      </c>
      <c r="L10" s="47">
        <f t="shared" si="3"/>
        <v>51.7752</v>
      </c>
      <c r="M10" s="51">
        <v>12.94</v>
      </c>
      <c r="N10" s="52" t="s">
        <v>694</v>
      </c>
      <c r="O10" s="53" t="s">
        <v>27</v>
      </c>
      <c r="P10" s="51"/>
      <c r="Q10" s="70"/>
    </row>
    <row r="11" spans="1:17">
      <c r="A11" s="27">
        <f t="shared" si="0"/>
        <v>5</v>
      </c>
      <c r="B11" s="66" t="s">
        <v>212</v>
      </c>
      <c r="C11" s="29" t="s">
        <v>22</v>
      </c>
      <c r="D11" s="66" t="s">
        <v>143</v>
      </c>
      <c r="E11" s="66" t="s">
        <v>213</v>
      </c>
      <c r="F11" s="66" t="s">
        <v>48</v>
      </c>
      <c r="G11" s="67">
        <v>1</v>
      </c>
      <c r="H11" s="67">
        <v>1</v>
      </c>
      <c r="I11" s="25">
        <f t="shared" si="1"/>
        <v>270</v>
      </c>
      <c r="J11" s="47">
        <f t="shared" si="2"/>
        <v>13.77</v>
      </c>
      <c r="K11" s="50">
        <v>0.8</v>
      </c>
      <c r="L11" s="47">
        <f t="shared" si="3"/>
        <v>11.016</v>
      </c>
      <c r="M11" s="51">
        <v>2.75</v>
      </c>
      <c r="N11" s="66" t="s">
        <v>214</v>
      </c>
      <c r="O11" s="53" t="s">
        <v>27</v>
      </c>
      <c r="P11" s="51"/>
      <c r="Q11" s="71"/>
    </row>
    <row r="12" spans="1:17">
      <c r="A12" s="27">
        <f t="shared" si="0"/>
        <v>6</v>
      </c>
      <c r="B12" s="66" t="s">
        <v>244</v>
      </c>
      <c r="C12" s="29" t="s">
        <v>22</v>
      </c>
      <c r="D12" s="66" t="s">
        <v>129</v>
      </c>
      <c r="E12" s="66" t="s">
        <v>245</v>
      </c>
      <c r="F12" s="66" t="s">
        <v>103</v>
      </c>
      <c r="G12" s="67">
        <v>5</v>
      </c>
      <c r="H12" s="67">
        <v>5</v>
      </c>
      <c r="I12" s="25">
        <f t="shared" si="1"/>
        <v>1350</v>
      </c>
      <c r="J12" s="47">
        <f t="shared" si="2"/>
        <v>68.85</v>
      </c>
      <c r="K12" s="50">
        <v>0.8</v>
      </c>
      <c r="L12" s="47">
        <f t="shared" si="3"/>
        <v>55.08</v>
      </c>
      <c r="M12" s="51">
        <v>13.77</v>
      </c>
      <c r="N12" s="66" t="s">
        <v>246</v>
      </c>
      <c r="O12" s="53" t="s">
        <v>27</v>
      </c>
      <c r="P12" s="51"/>
      <c r="Q12" s="53"/>
    </row>
    <row r="13" spans="1:17">
      <c r="A13" s="27">
        <f t="shared" si="0"/>
        <v>7</v>
      </c>
      <c r="B13" s="66" t="s">
        <v>258</v>
      </c>
      <c r="C13" s="29" t="s">
        <v>22</v>
      </c>
      <c r="D13" s="66" t="s">
        <v>38</v>
      </c>
      <c r="E13" s="66" t="s">
        <v>259</v>
      </c>
      <c r="F13" s="25" t="s">
        <v>25</v>
      </c>
      <c r="G13" s="67">
        <v>3</v>
      </c>
      <c r="H13" s="67">
        <v>3</v>
      </c>
      <c r="I13" s="25">
        <f t="shared" si="1"/>
        <v>810</v>
      </c>
      <c r="J13" s="47">
        <f t="shared" si="2"/>
        <v>41.31</v>
      </c>
      <c r="K13" s="50">
        <v>0.8</v>
      </c>
      <c r="L13" s="47">
        <f t="shared" si="3"/>
        <v>33.048</v>
      </c>
      <c r="M13" s="51">
        <v>8.26</v>
      </c>
      <c r="N13" s="66" t="s">
        <v>260</v>
      </c>
      <c r="O13" s="53" t="s">
        <v>27</v>
      </c>
      <c r="P13" s="51"/>
      <c r="Q13" s="53"/>
    </row>
    <row r="14" spans="1:17">
      <c r="A14" s="27">
        <f t="shared" si="0"/>
        <v>8</v>
      </c>
      <c r="B14" s="28" t="s">
        <v>132</v>
      </c>
      <c r="C14" s="29" t="s">
        <v>22</v>
      </c>
      <c r="D14" s="30" t="s">
        <v>133</v>
      </c>
      <c r="E14" s="31" t="s">
        <v>134</v>
      </c>
      <c r="F14" s="32" t="s">
        <v>103</v>
      </c>
      <c r="G14" s="33">
        <v>2.5</v>
      </c>
      <c r="H14" s="34">
        <v>2.5</v>
      </c>
      <c r="I14" s="25">
        <f t="shared" si="1"/>
        <v>675</v>
      </c>
      <c r="J14" s="47">
        <f t="shared" si="2"/>
        <v>34.425</v>
      </c>
      <c r="K14" s="50">
        <v>0.8</v>
      </c>
      <c r="L14" s="47">
        <f t="shared" si="3"/>
        <v>27.54</v>
      </c>
      <c r="M14" s="51">
        <v>6.89</v>
      </c>
      <c r="N14" s="52" t="s">
        <v>135</v>
      </c>
      <c r="O14" s="53" t="s">
        <v>27</v>
      </c>
      <c r="P14" s="51"/>
      <c r="Q14" s="53"/>
    </row>
    <row r="15" spans="1:17">
      <c r="A15" s="27">
        <f t="shared" si="0"/>
        <v>9</v>
      </c>
      <c r="B15" s="66" t="s">
        <v>287</v>
      </c>
      <c r="C15" s="29" t="s">
        <v>22</v>
      </c>
      <c r="D15" s="66" t="s">
        <v>29</v>
      </c>
      <c r="E15" s="66" t="s">
        <v>288</v>
      </c>
      <c r="F15" s="66" t="s">
        <v>48</v>
      </c>
      <c r="G15" s="67">
        <v>3</v>
      </c>
      <c r="H15" s="67">
        <v>3</v>
      </c>
      <c r="I15" s="25">
        <f t="shared" si="1"/>
        <v>810</v>
      </c>
      <c r="J15" s="47">
        <f t="shared" si="2"/>
        <v>41.31</v>
      </c>
      <c r="K15" s="50">
        <v>0.8</v>
      </c>
      <c r="L15" s="47">
        <f t="shared" si="3"/>
        <v>33.048</v>
      </c>
      <c r="M15" s="51">
        <v>8.26</v>
      </c>
      <c r="N15" s="66" t="s">
        <v>289</v>
      </c>
      <c r="O15" s="53" t="s">
        <v>27</v>
      </c>
      <c r="P15" s="51"/>
      <c r="Q15" s="53"/>
    </row>
    <row r="16" spans="1:17">
      <c r="A16" s="27">
        <f t="shared" si="0"/>
        <v>10</v>
      </c>
      <c r="B16" s="66" t="s">
        <v>296</v>
      </c>
      <c r="C16" s="29" t="s">
        <v>22</v>
      </c>
      <c r="D16" s="66" t="s">
        <v>119</v>
      </c>
      <c r="E16" s="25" t="s">
        <v>297</v>
      </c>
      <c r="F16" s="25" t="s">
        <v>25</v>
      </c>
      <c r="G16" s="67">
        <v>3</v>
      </c>
      <c r="H16" s="67">
        <v>3</v>
      </c>
      <c r="I16" s="25">
        <f t="shared" si="1"/>
        <v>810</v>
      </c>
      <c r="J16" s="47">
        <f t="shared" si="2"/>
        <v>41.31</v>
      </c>
      <c r="K16" s="50">
        <v>0.8</v>
      </c>
      <c r="L16" s="47">
        <f t="shared" si="3"/>
        <v>33.048</v>
      </c>
      <c r="M16" s="51">
        <v>8.26</v>
      </c>
      <c r="N16" s="66" t="s">
        <v>298</v>
      </c>
      <c r="O16" s="53" t="s">
        <v>27</v>
      </c>
      <c r="P16" s="51"/>
      <c r="Q16" s="53"/>
    </row>
    <row r="17" spans="1:17">
      <c r="A17" s="27">
        <f t="shared" si="0"/>
        <v>11</v>
      </c>
      <c r="B17" s="66" t="s">
        <v>320</v>
      </c>
      <c r="C17" s="29" t="s">
        <v>22</v>
      </c>
      <c r="D17" s="68" t="s">
        <v>227</v>
      </c>
      <c r="E17" s="66" t="s">
        <v>321</v>
      </c>
      <c r="F17" s="66" t="s">
        <v>103</v>
      </c>
      <c r="G17" s="69">
        <v>1</v>
      </c>
      <c r="H17" s="69">
        <v>1</v>
      </c>
      <c r="I17" s="25">
        <f t="shared" si="1"/>
        <v>270</v>
      </c>
      <c r="J17" s="47">
        <f t="shared" si="2"/>
        <v>13.77</v>
      </c>
      <c r="K17" s="50">
        <v>0.8</v>
      </c>
      <c r="L17" s="47">
        <f t="shared" si="3"/>
        <v>11.016</v>
      </c>
      <c r="M17" s="51">
        <v>2.75</v>
      </c>
      <c r="N17" s="68" t="s">
        <v>322</v>
      </c>
      <c r="O17" s="53" t="s">
        <v>27</v>
      </c>
      <c r="P17" s="51"/>
      <c r="Q17" s="53"/>
    </row>
    <row r="18" spans="1:17">
      <c r="A18" s="27">
        <f t="shared" ref="A18:A27" si="4">ROW()-6</f>
        <v>12</v>
      </c>
      <c r="B18" s="28" t="s">
        <v>323</v>
      </c>
      <c r="C18" s="29" t="s">
        <v>22</v>
      </c>
      <c r="D18" s="30" t="s">
        <v>119</v>
      </c>
      <c r="E18" s="31" t="s">
        <v>695</v>
      </c>
      <c r="F18" s="25" t="s">
        <v>25</v>
      </c>
      <c r="G18" s="33">
        <v>3</v>
      </c>
      <c r="H18" s="34">
        <v>3</v>
      </c>
      <c r="I18" s="25">
        <f t="shared" si="1"/>
        <v>810</v>
      </c>
      <c r="J18" s="47">
        <f t="shared" si="2"/>
        <v>41.31</v>
      </c>
      <c r="K18" s="50">
        <v>0.8</v>
      </c>
      <c r="L18" s="47">
        <f t="shared" si="3"/>
        <v>33.048</v>
      </c>
      <c r="M18" s="51">
        <v>8.26</v>
      </c>
      <c r="N18" s="52" t="s">
        <v>325</v>
      </c>
      <c r="O18" s="53" t="s">
        <v>27</v>
      </c>
      <c r="P18" s="51"/>
      <c r="Q18" s="53"/>
    </row>
    <row r="19" spans="1:17">
      <c r="A19" s="27">
        <f t="shared" si="4"/>
        <v>13</v>
      </c>
      <c r="B19" s="66" t="s">
        <v>329</v>
      </c>
      <c r="C19" s="29" t="s">
        <v>22</v>
      </c>
      <c r="D19" s="66" t="s">
        <v>330</v>
      </c>
      <c r="E19" s="66" t="s">
        <v>331</v>
      </c>
      <c r="F19" s="66" t="s">
        <v>103</v>
      </c>
      <c r="G19" s="67">
        <v>4</v>
      </c>
      <c r="H19" s="67">
        <v>4</v>
      </c>
      <c r="I19" s="25">
        <f t="shared" si="1"/>
        <v>1080</v>
      </c>
      <c r="J19" s="47">
        <f t="shared" si="2"/>
        <v>55.08</v>
      </c>
      <c r="K19" s="50">
        <v>0.8</v>
      </c>
      <c r="L19" s="47">
        <f t="shared" si="3"/>
        <v>44.064</v>
      </c>
      <c r="M19" s="51">
        <v>11.02</v>
      </c>
      <c r="N19" s="66" t="s">
        <v>332</v>
      </c>
      <c r="O19" s="53" t="s">
        <v>27</v>
      </c>
      <c r="P19" s="51"/>
      <c r="Q19" s="53"/>
    </row>
    <row r="20" spans="1:17">
      <c r="A20" s="27">
        <f t="shared" si="4"/>
        <v>14</v>
      </c>
      <c r="B20" s="66" t="s">
        <v>336</v>
      </c>
      <c r="C20" s="29" t="s">
        <v>22</v>
      </c>
      <c r="D20" s="66" t="s">
        <v>129</v>
      </c>
      <c r="E20" s="25" t="s">
        <v>337</v>
      </c>
      <c r="F20" s="25" t="s">
        <v>25</v>
      </c>
      <c r="G20" s="67">
        <v>4</v>
      </c>
      <c r="H20" s="67">
        <v>4</v>
      </c>
      <c r="I20" s="25">
        <f t="shared" si="1"/>
        <v>1080</v>
      </c>
      <c r="J20" s="47">
        <f t="shared" si="2"/>
        <v>55.08</v>
      </c>
      <c r="K20" s="50">
        <v>0.8</v>
      </c>
      <c r="L20" s="47">
        <f t="shared" si="3"/>
        <v>44.064</v>
      </c>
      <c r="M20" s="51">
        <v>11.02</v>
      </c>
      <c r="N20" s="66" t="s">
        <v>338</v>
      </c>
      <c r="O20" s="53" t="s">
        <v>27</v>
      </c>
      <c r="P20" s="51"/>
      <c r="Q20" s="53"/>
    </row>
    <row r="21" spans="1:17">
      <c r="A21" s="27">
        <f t="shared" si="4"/>
        <v>15</v>
      </c>
      <c r="B21" s="28" t="s">
        <v>339</v>
      </c>
      <c r="C21" s="29" t="s">
        <v>22</v>
      </c>
      <c r="D21" s="30" t="s">
        <v>38</v>
      </c>
      <c r="E21" s="31" t="s">
        <v>696</v>
      </c>
      <c r="F21" s="66" t="s">
        <v>103</v>
      </c>
      <c r="G21" s="33">
        <v>2.5</v>
      </c>
      <c r="H21" s="34">
        <v>2.5</v>
      </c>
      <c r="I21" s="25">
        <f t="shared" si="1"/>
        <v>675</v>
      </c>
      <c r="J21" s="47">
        <f t="shared" si="2"/>
        <v>34.425</v>
      </c>
      <c r="K21" s="50">
        <v>0.8</v>
      </c>
      <c r="L21" s="47">
        <f t="shared" si="3"/>
        <v>27.54</v>
      </c>
      <c r="M21" s="51">
        <v>6.89</v>
      </c>
      <c r="N21" s="52" t="s">
        <v>697</v>
      </c>
      <c r="O21" s="53" t="s">
        <v>27</v>
      </c>
      <c r="P21" s="51"/>
      <c r="Q21" s="53"/>
    </row>
    <row r="22" spans="1:17">
      <c r="A22" s="27">
        <f t="shared" si="4"/>
        <v>16</v>
      </c>
      <c r="B22" s="66" t="s">
        <v>698</v>
      </c>
      <c r="C22" s="29" t="s">
        <v>22</v>
      </c>
      <c r="D22" s="66" t="s">
        <v>235</v>
      </c>
      <c r="E22" s="66" t="s">
        <v>699</v>
      </c>
      <c r="F22" s="66" t="s">
        <v>31</v>
      </c>
      <c r="G22" s="67">
        <v>1.5</v>
      </c>
      <c r="H22" s="67">
        <v>1.5</v>
      </c>
      <c r="I22" s="25">
        <f t="shared" si="1"/>
        <v>405</v>
      </c>
      <c r="J22" s="47">
        <f t="shared" si="2"/>
        <v>20.655</v>
      </c>
      <c r="K22" s="50">
        <v>0.8</v>
      </c>
      <c r="L22" s="47">
        <f t="shared" si="3"/>
        <v>16.524</v>
      </c>
      <c r="M22" s="51">
        <v>4.13</v>
      </c>
      <c r="N22" s="66" t="s">
        <v>700</v>
      </c>
      <c r="O22" s="53" t="s">
        <v>27</v>
      </c>
      <c r="P22" s="51"/>
      <c r="Q22" s="53"/>
    </row>
    <row r="23" spans="1:17">
      <c r="A23" s="27">
        <f t="shared" si="4"/>
        <v>17</v>
      </c>
      <c r="B23" s="28" t="s">
        <v>54</v>
      </c>
      <c r="C23" s="29" t="s">
        <v>22</v>
      </c>
      <c r="D23" s="30" t="s">
        <v>46</v>
      </c>
      <c r="E23" s="31" t="s">
        <v>55</v>
      </c>
      <c r="F23" s="25" t="s">
        <v>25</v>
      </c>
      <c r="G23" s="33">
        <v>1</v>
      </c>
      <c r="H23" s="34">
        <v>1</v>
      </c>
      <c r="I23" s="25">
        <f t="shared" si="1"/>
        <v>270</v>
      </c>
      <c r="J23" s="47">
        <f t="shared" si="2"/>
        <v>13.77</v>
      </c>
      <c r="K23" s="50">
        <v>0.8</v>
      </c>
      <c r="L23" s="47">
        <f t="shared" si="3"/>
        <v>11.016</v>
      </c>
      <c r="M23" s="51">
        <v>2.75</v>
      </c>
      <c r="N23" s="52" t="s">
        <v>56</v>
      </c>
      <c r="O23" s="53" t="s">
        <v>27</v>
      </c>
      <c r="P23" s="51"/>
      <c r="Q23" s="53"/>
    </row>
    <row r="24" spans="1:17">
      <c r="A24" s="27">
        <f t="shared" si="4"/>
        <v>18</v>
      </c>
      <c r="B24" s="28" t="s">
        <v>701</v>
      </c>
      <c r="C24" s="29" t="s">
        <v>22</v>
      </c>
      <c r="D24" s="30" t="s">
        <v>164</v>
      </c>
      <c r="E24" s="31" t="s">
        <v>702</v>
      </c>
      <c r="F24" s="66" t="s">
        <v>31</v>
      </c>
      <c r="G24" s="33">
        <v>1</v>
      </c>
      <c r="H24" s="34">
        <v>1</v>
      </c>
      <c r="I24" s="25">
        <f t="shared" si="1"/>
        <v>270</v>
      </c>
      <c r="J24" s="47">
        <f t="shared" si="2"/>
        <v>13.77</v>
      </c>
      <c r="K24" s="50">
        <v>0.8</v>
      </c>
      <c r="L24" s="47">
        <f t="shared" si="3"/>
        <v>11.016</v>
      </c>
      <c r="M24" s="51">
        <v>2.75</v>
      </c>
      <c r="N24" s="52" t="s">
        <v>703</v>
      </c>
      <c r="O24" s="53" t="s">
        <v>27</v>
      </c>
      <c r="P24" s="51"/>
      <c r="Q24" s="53"/>
    </row>
    <row r="25" spans="1:17">
      <c r="A25" s="27">
        <f t="shared" si="4"/>
        <v>19</v>
      </c>
      <c r="B25" s="28" t="s">
        <v>122</v>
      </c>
      <c r="C25" s="29" t="s">
        <v>22</v>
      </c>
      <c r="D25" s="30" t="s">
        <v>119</v>
      </c>
      <c r="E25" s="31" t="s">
        <v>123</v>
      </c>
      <c r="F25" s="25" t="s">
        <v>25</v>
      </c>
      <c r="G25" s="33">
        <v>4</v>
      </c>
      <c r="H25" s="34">
        <v>4</v>
      </c>
      <c r="I25" s="25">
        <f t="shared" si="1"/>
        <v>1080</v>
      </c>
      <c r="J25" s="47">
        <f t="shared" si="2"/>
        <v>55.08</v>
      </c>
      <c r="K25" s="50">
        <v>0.8</v>
      </c>
      <c r="L25" s="47">
        <f t="shared" si="3"/>
        <v>44.064</v>
      </c>
      <c r="M25" s="51">
        <v>11.02</v>
      </c>
      <c r="N25" s="52" t="s">
        <v>124</v>
      </c>
      <c r="O25" s="53" t="s">
        <v>27</v>
      </c>
      <c r="P25" s="51"/>
      <c r="Q25" s="53"/>
    </row>
    <row r="26" spans="1:17">
      <c r="A26" s="27">
        <f t="shared" si="4"/>
        <v>20</v>
      </c>
      <c r="B26" s="28" t="s">
        <v>125</v>
      </c>
      <c r="C26" s="29" t="s">
        <v>22</v>
      </c>
      <c r="D26" s="30" t="s">
        <v>82</v>
      </c>
      <c r="E26" s="31" t="s">
        <v>126</v>
      </c>
      <c r="F26" s="66" t="s">
        <v>103</v>
      </c>
      <c r="G26" s="33">
        <v>3</v>
      </c>
      <c r="H26" s="34">
        <v>3</v>
      </c>
      <c r="I26" s="25">
        <f t="shared" si="1"/>
        <v>810</v>
      </c>
      <c r="J26" s="47">
        <f t="shared" si="2"/>
        <v>41.31</v>
      </c>
      <c r="K26" s="50">
        <v>0.8</v>
      </c>
      <c r="L26" s="47">
        <f t="shared" si="3"/>
        <v>33.048</v>
      </c>
      <c r="M26" s="51">
        <v>8.26</v>
      </c>
      <c r="N26" s="52" t="s">
        <v>127</v>
      </c>
      <c r="O26" s="53" t="s">
        <v>27</v>
      </c>
      <c r="P26" s="51"/>
      <c r="Q26" s="53"/>
    </row>
    <row r="27" spans="1:17">
      <c r="A27" s="27">
        <f t="shared" si="4"/>
        <v>21</v>
      </c>
      <c r="B27" s="28" t="s">
        <v>136</v>
      </c>
      <c r="C27" s="29" t="s">
        <v>22</v>
      </c>
      <c r="D27" s="30" t="s">
        <v>133</v>
      </c>
      <c r="E27" s="31" t="s">
        <v>137</v>
      </c>
      <c r="F27" s="25" t="s">
        <v>25</v>
      </c>
      <c r="G27" s="33">
        <v>1.5</v>
      </c>
      <c r="H27" s="34">
        <v>1.5</v>
      </c>
      <c r="I27" s="25">
        <f t="shared" si="1"/>
        <v>405</v>
      </c>
      <c r="J27" s="47">
        <f t="shared" si="2"/>
        <v>20.655</v>
      </c>
      <c r="K27" s="50">
        <v>0.8</v>
      </c>
      <c r="L27" s="47">
        <f t="shared" si="3"/>
        <v>16.524</v>
      </c>
      <c r="M27" s="51">
        <v>4.13</v>
      </c>
      <c r="N27" s="52" t="s">
        <v>138</v>
      </c>
      <c r="O27" s="53" t="s">
        <v>27</v>
      </c>
      <c r="P27" s="51"/>
      <c r="Q27" s="53"/>
    </row>
    <row r="28" spans="1:17">
      <c r="A28" s="27">
        <f t="shared" ref="A28:A39" si="5">ROW()-6</f>
        <v>22</v>
      </c>
      <c r="B28" s="28" t="s">
        <v>623</v>
      </c>
      <c r="C28" s="29" t="s">
        <v>22</v>
      </c>
      <c r="D28" s="30" t="s">
        <v>68</v>
      </c>
      <c r="E28" s="31" t="s">
        <v>116</v>
      </c>
      <c r="F28" s="66" t="s">
        <v>103</v>
      </c>
      <c r="G28" s="33">
        <v>9</v>
      </c>
      <c r="H28" s="34">
        <v>9</v>
      </c>
      <c r="I28" s="25">
        <f t="shared" si="1"/>
        <v>2430</v>
      </c>
      <c r="J28" s="47">
        <f t="shared" si="2"/>
        <v>123.93</v>
      </c>
      <c r="K28" s="50">
        <v>0.8</v>
      </c>
      <c r="L28" s="47">
        <f t="shared" si="3"/>
        <v>99.144</v>
      </c>
      <c r="M28" s="51">
        <v>24.79</v>
      </c>
      <c r="N28" s="52" t="s">
        <v>704</v>
      </c>
      <c r="O28" s="53" t="s">
        <v>27</v>
      </c>
      <c r="P28" s="51"/>
      <c r="Q28" s="53"/>
    </row>
    <row r="29" spans="1:17">
      <c r="A29" s="27">
        <f t="shared" si="5"/>
        <v>23</v>
      </c>
      <c r="B29" s="66" t="s">
        <v>163</v>
      </c>
      <c r="C29" s="29" t="s">
        <v>22</v>
      </c>
      <c r="D29" s="66" t="s">
        <v>164</v>
      </c>
      <c r="E29" s="66" t="s">
        <v>157</v>
      </c>
      <c r="F29" s="66" t="s">
        <v>48</v>
      </c>
      <c r="G29" s="67">
        <v>4.5</v>
      </c>
      <c r="H29" s="67">
        <v>4.5</v>
      </c>
      <c r="I29" s="25">
        <f t="shared" si="1"/>
        <v>1215</v>
      </c>
      <c r="J29" s="47">
        <f t="shared" si="2"/>
        <v>61.965</v>
      </c>
      <c r="K29" s="50">
        <v>0.8</v>
      </c>
      <c r="L29" s="47">
        <f t="shared" si="3"/>
        <v>49.572</v>
      </c>
      <c r="M29" s="51">
        <v>12.39</v>
      </c>
      <c r="N29" s="66" t="s">
        <v>165</v>
      </c>
      <c r="O29" s="53" t="s">
        <v>27</v>
      </c>
      <c r="P29" s="51"/>
      <c r="Q29" s="53"/>
    </row>
    <row r="30" spans="1:17">
      <c r="A30" s="27">
        <f t="shared" si="5"/>
        <v>24</v>
      </c>
      <c r="B30" s="66" t="s">
        <v>169</v>
      </c>
      <c r="C30" s="29" t="s">
        <v>22</v>
      </c>
      <c r="D30" s="66" t="s">
        <v>51</v>
      </c>
      <c r="E30" s="66" t="s">
        <v>170</v>
      </c>
      <c r="F30" s="25" t="s">
        <v>25</v>
      </c>
      <c r="G30" s="67">
        <v>4</v>
      </c>
      <c r="H30" s="67">
        <v>4</v>
      </c>
      <c r="I30" s="25">
        <f t="shared" si="1"/>
        <v>1080</v>
      </c>
      <c r="J30" s="47">
        <f t="shared" si="2"/>
        <v>55.08</v>
      </c>
      <c r="K30" s="50">
        <v>0.8</v>
      </c>
      <c r="L30" s="47">
        <f t="shared" si="3"/>
        <v>44.064</v>
      </c>
      <c r="M30" s="51">
        <v>11.02</v>
      </c>
      <c r="N30" s="66" t="s">
        <v>171</v>
      </c>
      <c r="O30" s="53" t="s">
        <v>27</v>
      </c>
      <c r="P30" s="51"/>
      <c r="Q30" s="53"/>
    </row>
    <row r="31" spans="1:17">
      <c r="A31" s="27">
        <f t="shared" si="5"/>
        <v>25</v>
      </c>
      <c r="B31" s="66" t="s">
        <v>627</v>
      </c>
      <c r="C31" s="29" t="s">
        <v>22</v>
      </c>
      <c r="D31" s="66" t="s">
        <v>330</v>
      </c>
      <c r="E31" s="66" t="s">
        <v>628</v>
      </c>
      <c r="F31" s="25" t="s">
        <v>25</v>
      </c>
      <c r="G31" s="67">
        <v>4.5</v>
      </c>
      <c r="H31" s="67">
        <v>4.5</v>
      </c>
      <c r="I31" s="25">
        <f t="shared" si="1"/>
        <v>1215</v>
      </c>
      <c r="J31" s="47">
        <f t="shared" si="2"/>
        <v>61.965</v>
      </c>
      <c r="K31" s="50">
        <v>0.8</v>
      </c>
      <c r="L31" s="47">
        <f t="shared" si="3"/>
        <v>49.572</v>
      </c>
      <c r="M31" s="51">
        <v>12.39</v>
      </c>
      <c r="N31" s="66" t="s">
        <v>629</v>
      </c>
      <c r="O31" s="53" t="s">
        <v>27</v>
      </c>
      <c r="P31" s="51"/>
      <c r="Q31" s="53"/>
    </row>
    <row r="32" spans="1:17">
      <c r="A32" s="27">
        <f t="shared" si="5"/>
        <v>26</v>
      </c>
      <c r="B32" s="66" t="s">
        <v>181</v>
      </c>
      <c r="C32" s="29" t="s">
        <v>22</v>
      </c>
      <c r="D32" s="66" t="s">
        <v>34</v>
      </c>
      <c r="E32" s="66" t="s">
        <v>182</v>
      </c>
      <c r="F32" s="25" t="s">
        <v>25</v>
      </c>
      <c r="G32" s="67">
        <v>2</v>
      </c>
      <c r="H32" s="67">
        <v>2</v>
      </c>
      <c r="I32" s="25">
        <f t="shared" si="1"/>
        <v>540</v>
      </c>
      <c r="J32" s="47">
        <f t="shared" si="2"/>
        <v>27.54</v>
      </c>
      <c r="K32" s="50">
        <v>0.8</v>
      </c>
      <c r="L32" s="47">
        <f t="shared" si="3"/>
        <v>22.032</v>
      </c>
      <c r="M32" s="51">
        <v>5.51</v>
      </c>
      <c r="N32" s="66" t="s">
        <v>183</v>
      </c>
      <c r="O32" s="53" t="s">
        <v>27</v>
      </c>
      <c r="P32" s="51"/>
      <c r="Q32" s="53"/>
    </row>
    <row r="33" spans="1:17">
      <c r="A33" s="27">
        <f t="shared" si="5"/>
        <v>27</v>
      </c>
      <c r="B33" s="28" t="s">
        <v>705</v>
      </c>
      <c r="C33" s="29" t="s">
        <v>22</v>
      </c>
      <c r="D33" s="30" t="s">
        <v>191</v>
      </c>
      <c r="E33" s="31" t="s">
        <v>706</v>
      </c>
      <c r="F33" s="66" t="s">
        <v>31</v>
      </c>
      <c r="G33" s="33">
        <v>1.5</v>
      </c>
      <c r="H33" s="34">
        <v>1.5</v>
      </c>
      <c r="I33" s="25">
        <f t="shared" si="1"/>
        <v>405</v>
      </c>
      <c r="J33" s="47">
        <f t="shared" si="2"/>
        <v>20.655</v>
      </c>
      <c r="K33" s="50">
        <v>0.8</v>
      </c>
      <c r="L33" s="47">
        <f t="shared" si="3"/>
        <v>16.524</v>
      </c>
      <c r="M33" s="51">
        <v>4.13</v>
      </c>
      <c r="N33" s="52" t="s">
        <v>707</v>
      </c>
      <c r="O33" s="53" t="s">
        <v>27</v>
      </c>
      <c r="P33" s="51"/>
      <c r="Q33" s="53"/>
    </row>
    <row r="34" spans="1:17">
      <c r="A34" s="27">
        <f t="shared" si="5"/>
        <v>28</v>
      </c>
      <c r="B34" s="28" t="s">
        <v>708</v>
      </c>
      <c r="C34" s="29" t="s">
        <v>22</v>
      </c>
      <c r="D34" s="30" t="s">
        <v>51</v>
      </c>
      <c r="E34" s="31" t="s">
        <v>709</v>
      </c>
      <c r="F34" s="32" t="s">
        <v>710</v>
      </c>
      <c r="G34" s="33">
        <v>10</v>
      </c>
      <c r="H34" s="34">
        <v>10</v>
      </c>
      <c r="I34" s="25">
        <f t="shared" si="1"/>
        <v>2700</v>
      </c>
      <c r="J34" s="47">
        <f t="shared" si="2"/>
        <v>137.7</v>
      </c>
      <c r="K34" s="50">
        <v>0.8</v>
      </c>
      <c r="L34" s="47">
        <f t="shared" si="3"/>
        <v>110.16</v>
      </c>
      <c r="M34" s="51">
        <v>27.54</v>
      </c>
      <c r="N34" s="52" t="s">
        <v>711</v>
      </c>
      <c r="O34" s="53" t="s">
        <v>27</v>
      </c>
      <c r="P34" s="51"/>
      <c r="Q34" s="53"/>
    </row>
    <row r="35" spans="1:17">
      <c r="A35" s="27">
        <f t="shared" si="5"/>
        <v>29</v>
      </c>
      <c r="B35" s="66" t="s">
        <v>166</v>
      </c>
      <c r="C35" s="29" t="s">
        <v>22</v>
      </c>
      <c r="D35" s="66" t="s">
        <v>98</v>
      </c>
      <c r="E35" s="66" t="s">
        <v>167</v>
      </c>
      <c r="F35" s="66" t="s">
        <v>103</v>
      </c>
      <c r="G35" s="67">
        <v>8</v>
      </c>
      <c r="H35" s="67">
        <v>8</v>
      </c>
      <c r="I35" s="25">
        <f t="shared" si="1"/>
        <v>2160</v>
      </c>
      <c r="J35" s="47">
        <f t="shared" si="2"/>
        <v>110.16</v>
      </c>
      <c r="K35" s="50">
        <v>0.8</v>
      </c>
      <c r="L35" s="47">
        <f t="shared" si="3"/>
        <v>88.128</v>
      </c>
      <c r="M35" s="51">
        <v>22.03</v>
      </c>
      <c r="N35" s="66" t="s">
        <v>168</v>
      </c>
      <c r="O35" s="53" t="s">
        <v>27</v>
      </c>
      <c r="P35" s="51"/>
      <c r="Q35" s="53"/>
    </row>
    <row r="36" spans="1:17">
      <c r="A36" s="27">
        <f t="shared" si="5"/>
        <v>30</v>
      </c>
      <c r="B36" s="66" t="s">
        <v>512</v>
      </c>
      <c r="C36" s="29" t="s">
        <v>22</v>
      </c>
      <c r="D36" s="66" t="s">
        <v>75</v>
      </c>
      <c r="E36" s="66" t="s">
        <v>712</v>
      </c>
      <c r="F36" s="66" t="s">
        <v>48</v>
      </c>
      <c r="G36" s="67">
        <v>1</v>
      </c>
      <c r="H36" s="67">
        <v>1</v>
      </c>
      <c r="I36" s="25">
        <f t="shared" si="1"/>
        <v>270</v>
      </c>
      <c r="J36" s="47">
        <f t="shared" si="2"/>
        <v>13.77</v>
      </c>
      <c r="K36" s="50">
        <v>0.8</v>
      </c>
      <c r="L36" s="47">
        <f t="shared" si="3"/>
        <v>11.016</v>
      </c>
      <c r="M36" s="51">
        <v>2.75</v>
      </c>
      <c r="N36" s="66" t="s">
        <v>514</v>
      </c>
      <c r="O36" s="53" t="s">
        <v>27</v>
      </c>
      <c r="P36" s="51"/>
      <c r="Q36" s="53"/>
    </row>
    <row r="37" spans="1:17">
      <c r="A37" s="27">
        <f t="shared" si="5"/>
        <v>31</v>
      </c>
      <c r="B37" s="66" t="s">
        <v>519</v>
      </c>
      <c r="C37" s="29" t="s">
        <v>22</v>
      </c>
      <c r="D37" s="66" t="s">
        <v>46</v>
      </c>
      <c r="E37" s="66" t="s">
        <v>520</v>
      </c>
      <c r="F37" s="66" t="s">
        <v>48</v>
      </c>
      <c r="G37" s="67">
        <v>4</v>
      </c>
      <c r="H37" s="67">
        <v>4</v>
      </c>
      <c r="I37" s="25">
        <f t="shared" si="1"/>
        <v>1080</v>
      </c>
      <c r="J37" s="47">
        <f t="shared" si="2"/>
        <v>55.08</v>
      </c>
      <c r="K37" s="50">
        <v>0.8</v>
      </c>
      <c r="L37" s="47">
        <f t="shared" si="3"/>
        <v>44.064</v>
      </c>
      <c r="M37" s="51">
        <v>11.02</v>
      </c>
      <c r="N37" s="66" t="s">
        <v>521</v>
      </c>
      <c r="O37" s="53" t="s">
        <v>27</v>
      </c>
      <c r="P37" s="51"/>
      <c r="Q37" s="53"/>
    </row>
    <row r="38" spans="1:17">
      <c r="A38" s="27">
        <f t="shared" si="5"/>
        <v>32</v>
      </c>
      <c r="B38" s="66" t="s">
        <v>538</v>
      </c>
      <c r="C38" s="29" t="s">
        <v>22</v>
      </c>
      <c r="D38" s="66" t="s">
        <v>133</v>
      </c>
      <c r="E38" s="66" t="s">
        <v>539</v>
      </c>
      <c r="F38" s="25" t="s">
        <v>25</v>
      </c>
      <c r="G38" s="67">
        <v>3</v>
      </c>
      <c r="H38" s="67">
        <v>3</v>
      </c>
      <c r="I38" s="25">
        <f t="shared" si="1"/>
        <v>810</v>
      </c>
      <c r="J38" s="47">
        <f t="shared" si="2"/>
        <v>41.31</v>
      </c>
      <c r="K38" s="50">
        <v>0.8</v>
      </c>
      <c r="L38" s="47">
        <f t="shared" si="3"/>
        <v>33.048</v>
      </c>
      <c r="M38" s="51">
        <v>8.26</v>
      </c>
      <c r="N38" s="66" t="s">
        <v>540</v>
      </c>
      <c r="O38" s="53" t="s">
        <v>27</v>
      </c>
      <c r="P38" s="51"/>
      <c r="Q38" s="53"/>
    </row>
    <row r="39" spans="1:17">
      <c r="A39" s="27">
        <f t="shared" si="5"/>
        <v>33</v>
      </c>
      <c r="B39" s="66" t="s">
        <v>541</v>
      </c>
      <c r="C39" s="29" t="s">
        <v>22</v>
      </c>
      <c r="D39" s="66" t="s">
        <v>147</v>
      </c>
      <c r="E39" s="25" t="s">
        <v>542</v>
      </c>
      <c r="F39" s="25" t="s">
        <v>25</v>
      </c>
      <c r="G39" s="67">
        <v>2</v>
      </c>
      <c r="H39" s="67">
        <v>2</v>
      </c>
      <c r="I39" s="25">
        <f t="shared" si="1"/>
        <v>540</v>
      </c>
      <c r="J39" s="47">
        <f t="shared" si="2"/>
        <v>27.54</v>
      </c>
      <c r="K39" s="50">
        <v>0.8</v>
      </c>
      <c r="L39" s="47">
        <f t="shared" si="3"/>
        <v>22.032</v>
      </c>
      <c r="M39" s="51">
        <v>5.51</v>
      </c>
      <c r="N39" s="66" t="s">
        <v>543</v>
      </c>
      <c r="O39" s="53" t="s">
        <v>27</v>
      </c>
      <c r="P39" s="51"/>
      <c r="Q39" s="53"/>
    </row>
    <row r="40" spans="1:17">
      <c r="A40" s="27">
        <f t="shared" ref="A40:A46" si="6">ROW()-6</f>
        <v>34</v>
      </c>
      <c r="B40" s="28" t="s">
        <v>640</v>
      </c>
      <c r="C40" s="29" t="s">
        <v>22</v>
      </c>
      <c r="D40" s="30" t="s">
        <v>46</v>
      </c>
      <c r="E40" s="31" t="s">
        <v>641</v>
      </c>
      <c r="F40" s="32" t="s">
        <v>103</v>
      </c>
      <c r="G40" s="33">
        <v>10</v>
      </c>
      <c r="H40" s="34">
        <v>10</v>
      </c>
      <c r="I40" s="25">
        <f t="shared" si="1"/>
        <v>2700</v>
      </c>
      <c r="J40" s="47">
        <f t="shared" si="2"/>
        <v>137.7</v>
      </c>
      <c r="K40" s="50">
        <v>0.8</v>
      </c>
      <c r="L40" s="47">
        <f t="shared" si="3"/>
        <v>110.16</v>
      </c>
      <c r="M40" s="51">
        <v>27.54</v>
      </c>
      <c r="N40" s="52" t="s">
        <v>642</v>
      </c>
      <c r="O40" s="53" t="s">
        <v>27</v>
      </c>
      <c r="P40" s="51"/>
      <c r="Q40" s="53"/>
    </row>
    <row r="41" spans="1:17">
      <c r="A41" s="27">
        <f t="shared" si="6"/>
        <v>35</v>
      </c>
      <c r="B41" s="66" t="s">
        <v>644</v>
      </c>
      <c r="C41" s="29" t="s">
        <v>22</v>
      </c>
      <c r="D41" s="66" t="s">
        <v>68</v>
      </c>
      <c r="E41" s="66" t="s">
        <v>645</v>
      </c>
      <c r="F41" s="66" t="s">
        <v>48</v>
      </c>
      <c r="G41" s="67">
        <v>20</v>
      </c>
      <c r="H41" s="67">
        <v>20</v>
      </c>
      <c r="I41" s="25">
        <f t="shared" si="1"/>
        <v>5400</v>
      </c>
      <c r="J41" s="47">
        <f t="shared" si="2"/>
        <v>275.4</v>
      </c>
      <c r="K41" s="50">
        <v>0.8</v>
      </c>
      <c r="L41" s="47">
        <f t="shared" si="3"/>
        <v>220.32</v>
      </c>
      <c r="M41" s="51">
        <v>55.08</v>
      </c>
      <c r="N41" s="66" t="s">
        <v>646</v>
      </c>
      <c r="O41" s="53" t="s">
        <v>27</v>
      </c>
      <c r="P41" s="51"/>
      <c r="Q41" s="53"/>
    </row>
    <row r="42" spans="1:17">
      <c r="A42" s="27">
        <f t="shared" si="6"/>
        <v>36</v>
      </c>
      <c r="B42" s="28" t="s">
        <v>357</v>
      </c>
      <c r="C42" s="29" t="s">
        <v>22</v>
      </c>
      <c r="D42" s="30" t="s">
        <v>143</v>
      </c>
      <c r="E42" s="31" t="s">
        <v>713</v>
      </c>
      <c r="F42" s="25" t="s">
        <v>25</v>
      </c>
      <c r="G42" s="33">
        <v>2</v>
      </c>
      <c r="H42" s="34">
        <v>2</v>
      </c>
      <c r="I42" s="25">
        <f t="shared" si="1"/>
        <v>540</v>
      </c>
      <c r="J42" s="47">
        <f t="shared" si="2"/>
        <v>27.54</v>
      </c>
      <c r="K42" s="50">
        <v>0.8</v>
      </c>
      <c r="L42" s="47">
        <f t="shared" si="3"/>
        <v>22.032</v>
      </c>
      <c r="M42" s="51">
        <v>5.51</v>
      </c>
      <c r="N42" s="52" t="s">
        <v>359</v>
      </c>
      <c r="O42" s="53" t="s">
        <v>27</v>
      </c>
      <c r="P42" s="51"/>
      <c r="Q42" s="53"/>
    </row>
    <row r="43" spans="1:17">
      <c r="A43" s="27">
        <f t="shared" si="6"/>
        <v>37</v>
      </c>
      <c r="B43" s="28" t="s">
        <v>664</v>
      </c>
      <c r="C43" s="29" t="s">
        <v>22</v>
      </c>
      <c r="D43" s="30" t="s">
        <v>665</v>
      </c>
      <c r="E43" s="31" t="s">
        <v>666</v>
      </c>
      <c r="F43" s="25" t="s">
        <v>25</v>
      </c>
      <c r="G43" s="33">
        <v>41.2</v>
      </c>
      <c r="H43" s="34">
        <v>41.2</v>
      </c>
      <c r="I43" s="25">
        <f t="shared" si="1"/>
        <v>11124</v>
      </c>
      <c r="J43" s="47">
        <f t="shared" si="2"/>
        <v>567.324</v>
      </c>
      <c r="K43" s="50">
        <v>0.8</v>
      </c>
      <c r="L43" s="47">
        <f t="shared" si="3"/>
        <v>453.8592</v>
      </c>
      <c r="M43" s="51">
        <v>113.46</v>
      </c>
      <c r="N43" s="52" t="s">
        <v>667</v>
      </c>
      <c r="O43" s="53" t="s">
        <v>27</v>
      </c>
      <c r="P43" s="51"/>
      <c r="Q43" s="53"/>
    </row>
    <row r="44" spans="1:17">
      <c r="A44" s="27">
        <f t="shared" si="6"/>
        <v>38</v>
      </c>
      <c r="B44" s="66" t="s">
        <v>373</v>
      </c>
      <c r="C44" s="29" t="s">
        <v>22</v>
      </c>
      <c r="D44" s="66" t="s">
        <v>223</v>
      </c>
      <c r="E44" s="66" t="s">
        <v>714</v>
      </c>
      <c r="F44" s="66" t="s">
        <v>103</v>
      </c>
      <c r="G44" s="67">
        <v>13.96</v>
      </c>
      <c r="H44" s="67">
        <v>13.96</v>
      </c>
      <c r="I44" s="25">
        <f t="shared" si="1"/>
        <v>3769.2</v>
      </c>
      <c r="J44" s="47">
        <f t="shared" si="2"/>
        <v>192.2292</v>
      </c>
      <c r="K44" s="50">
        <v>0.8</v>
      </c>
      <c r="L44" s="47">
        <f t="shared" si="3"/>
        <v>153.78336</v>
      </c>
      <c r="M44" s="51">
        <v>38.45</v>
      </c>
      <c r="N44" s="66" t="s">
        <v>375</v>
      </c>
      <c r="O44" s="53" t="s">
        <v>27</v>
      </c>
      <c r="P44" s="51"/>
      <c r="Q44" s="53"/>
    </row>
    <row r="45" spans="1:17">
      <c r="A45" s="27">
        <f t="shared" si="6"/>
        <v>39</v>
      </c>
      <c r="B45" s="66" t="s">
        <v>715</v>
      </c>
      <c r="C45" s="29" t="s">
        <v>22</v>
      </c>
      <c r="D45" s="66" t="s">
        <v>716</v>
      </c>
      <c r="E45" s="66" t="s">
        <v>717</v>
      </c>
      <c r="F45" s="66" t="s">
        <v>48</v>
      </c>
      <c r="G45" s="67">
        <v>16.5</v>
      </c>
      <c r="H45" s="67">
        <v>16.5</v>
      </c>
      <c r="I45" s="25">
        <f t="shared" si="1"/>
        <v>4455</v>
      </c>
      <c r="J45" s="47">
        <f t="shared" si="2"/>
        <v>227.205</v>
      </c>
      <c r="K45" s="50">
        <v>0.8</v>
      </c>
      <c r="L45" s="47">
        <f t="shared" si="3"/>
        <v>181.764</v>
      </c>
      <c r="M45" s="51">
        <v>45.44</v>
      </c>
      <c r="N45" s="66" t="s">
        <v>718</v>
      </c>
      <c r="O45" s="53" t="s">
        <v>27</v>
      </c>
      <c r="P45" s="51"/>
      <c r="Q45" s="53"/>
    </row>
    <row r="46" spans="1:17">
      <c r="A46" s="27">
        <f t="shared" si="6"/>
        <v>40</v>
      </c>
      <c r="B46" s="66" t="s">
        <v>382</v>
      </c>
      <c r="C46" s="29" t="s">
        <v>22</v>
      </c>
      <c r="D46" s="66" t="s">
        <v>119</v>
      </c>
      <c r="E46" s="66" t="s">
        <v>383</v>
      </c>
      <c r="F46" s="66" t="s">
        <v>48</v>
      </c>
      <c r="G46" s="67">
        <v>3</v>
      </c>
      <c r="H46" s="67">
        <v>3</v>
      </c>
      <c r="I46" s="25">
        <f t="shared" si="1"/>
        <v>810</v>
      </c>
      <c r="J46" s="47">
        <f t="shared" si="2"/>
        <v>41.31</v>
      </c>
      <c r="K46" s="50">
        <v>0.8</v>
      </c>
      <c r="L46" s="47">
        <f t="shared" si="3"/>
        <v>33.048</v>
      </c>
      <c r="M46" s="51">
        <v>8.26</v>
      </c>
      <c r="N46" s="66" t="s">
        <v>384</v>
      </c>
      <c r="O46" s="53" t="s">
        <v>27</v>
      </c>
      <c r="P46" s="51"/>
      <c r="Q46" s="53"/>
    </row>
    <row r="47" spans="1:17">
      <c r="A47" s="27">
        <f t="shared" ref="A47:A52" si="7">ROW()-6</f>
        <v>41</v>
      </c>
      <c r="B47" s="66" t="s">
        <v>395</v>
      </c>
      <c r="C47" s="29" t="s">
        <v>22</v>
      </c>
      <c r="D47" s="66" t="s">
        <v>281</v>
      </c>
      <c r="E47" s="66" t="s">
        <v>396</v>
      </c>
      <c r="F47" s="66" t="s">
        <v>103</v>
      </c>
      <c r="G47" s="67">
        <v>2</v>
      </c>
      <c r="H47" s="67">
        <v>2</v>
      </c>
      <c r="I47" s="25">
        <f t="shared" si="1"/>
        <v>540</v>
      </c>
      <c r="J47" s="47">
        <f t="shared" si="2"/>
        <v>27.54</v>
      </c>
      <c r="K47" s="50">
        <v>0.8</v>
      </c>
      <c r="L47" s="47">
        <f t="shared" si="3"/>
        <v>22.032</v>
      </c>
      <c r="M47" s="51">
        <v>5.51</v>
      </c>
      <c r="N47" s="68" t="s">
        <v>397</v>
      </c>
      <c r="O47" s="53" t="s">
        <v>27</v>
      </c>
      <c r="P47" s="51"/>
      <c r="Q47" s="53"/>
    </row>
    <row r="48" spans="1:17">
      <c r="A48" s="27">
        <f t="shared" si="7"/>
        <v>42</v>
      </c>
      <c r="B48" s="66" t="s">
        <v>398</v>
      </c>
      <c r="C48" s="29" t="s">
        <v>22</v>
      </c>
      <c r="D48" s="66" t="s">
        <v>75</v>
      </c>
      <c r="E48" s="66" t="s">
        <v>399</v>
      </c>
      <c r="F48" s="66" t="s">
        <v>48</v>
      </c>
      <c r="G48" s="67">
        <v>2</v>
      </c>
      <c r="H48" s="67">
        <v>2</v>
      </c>
      <c r="I48" s="25">
        <f t="shared" si="1"/>
        <v>540</v>
      </c>
      <c r="J48" s="47">
        <f t="shared" si="2"/>
        <v>27.54</v>
      </c>
      <c r="K48" s="50">
        <v>0.8</v>
      </c>
      <c r="L48" s="47">
        <f t="shared" si="3"/>
        <v>22.032</v>
      </c>
      <c r="M48" s="51">
        <v>5.51</v>
      </c>
      <c r="N48" s="66" t="s">
        <v>400</v>
      </c>
      <c r="O48" s="53" t="s">
        <v>27</v>
      </c>
      <c r="P48" s="51"/>
      <c r="Q48" s="53"/>
    </row>
    <row r="49" spans="1:17">
      <c r="A49" s="27">
        <f t="shared" si="7"/>
        <v>43</v>
      </c>
      <c r="B49" s="28" t="s">
        <v>417</v>
      </c>
      <c r="C49" s="29" t="s">
        <v>22</v>
      </c>
      <c r="D49" s="30" t="s">
        <v>248</v>
      </c>
      <c r="E49" s="31" t="s">
        <v>418</v>
      </c>
      <c r="F49" s="25" t="s">
        <v>25</v>
      </c>
      <c r="G49" s="33">
        <v>1</v>
      </c>
      <c r="H49" s="34">
        <v>1</v>
      </c>
      <c r="I49" s="25">
        <f t="shared" si="1"/>
        <v>270</v>
      </c>
      <c r="J49" s="47">
        <f t="shared" si="2"/>
        <v>13.77</v>
      </c>
      <c r="K49" s="50">
        <v>0.8</v>
      </c>
      <c r="L49" s="47">
        <f t="shared" si="3"/>
        <v>11.016</v>
      </c>
      <c r="M49" s="51">
        <v>2.75</v>
      </c>
      <c r="N49" s="52" t="s">
        <v>419</v>
      </c>
      <c r="O49" s="53" t="s">
        <v>27</v>
      </c>
      <c r="P49" s="51"/>
      <c r="Q49" s="53"/>
    </row>
    <row r="50" spans="1:17">
      <c r="A50" s="27">
        <f t="shared" si="7"/>
        <v>44</v>
      </c>
      <c r="B50" s="28" t="s">
        <v>439</v>
      </c>
      <c r="C50" s="29" t="s">
        <v>22</v>
      </c>
      <c r="D50" s="30" t="s">
        <v>129</v>
      </c>
      <c r="E50" s="31" t="s">
        <v>440</v>
      </c>
      <c r="F50" s="66" t="s">
        <v>31</v>
      </c>
      <c r="G50" s="33">
        <v>1</v>
      </c>
      <c r="H50" s="34">
        <v>1</v>
      </c>
      <c r="I50" s="25">
        <f t="shared" si="1"/>
        <v>270</v>
      </c>
      <c r="J50" s="47">
        <f t="shared" si="2"/>
        <v>13.77</v>
      </c>
      <c r="K50" s="50">
        <v>0.8</v>
      </c>
      <c r="L50" s="47">
        <f t="shared" si="3"/>
        <v>11.016</v>
      </c>
      <c r="M50" s="51">
        <v>2.75</v>
      </c>
      <c r="N50" s="52" t="s">
        <v>441</v>
      </c>
      <c r="O50" s="53" t="s">
        <v>27</v>
      </c>
      <c r="P50" s="51"/>
      <c r="Q50" s="53"/>
    </row>
    <row r="51" spans="1:17">
      <c r="A51" s="27">
        <f t="shared" si="7"/>
        <v>45</v>
      </c>
      <c r="B51" s="66" t="s">
        <v>458</v>
      </c>
      <c r="C51" s="29" t="s">
        <v>22</v>
      </c>
      <c r="D51" s="66" t="s">
        <v>82</v>
      </c>
      <c r="E51" s="66" t="s">
        <v>459</v>
      </c>
      <c r="F51" s="66" t="s">
        <v>48</v>
      </c>
      <c r="G51" s="67">
        <v>7</v>
      </c>
      <c r="H51" s="67">
        <v>7</v>
      </c>
      <c r="I51" s="25">
        <f t="shared" si="1"/>
        <v>1890</v>
      </c>
      <c r="J51" s="47">
        <f t="shared" si="2"/>
        <v>96.39</v>
      </c>
      <c r="K51" s="50">
        <v>0.8</v>
      </c>
      <c r="L51" s="47">
        <f t="shared" si="3"/>
        <v>77.112</v>
      </c>
      <c r="M51" s="51">
        <v>19.28</v>
      </c>
      <c r="N51" s="66" t="s">
        <v>460</v>
      </c>
      <c r="O51" s="53" t="s">
        <v>27</v>
      </c>
      <c r="P51" s="51"/>
      <c r="Q51" s="53"/>
    </row>
    <row r="52" spans="1:17">
      <c r="A52" s="27">
        <f t="shared" si="7"/>
        <v>46</v>
      </c>
      <c r="B52" s="66" t="s">
        <v>485</v>
      </c>
      <c r="C52" s="29" t="s">
        <v>22</v>
      </c>
      <c r="D52" s="66" t="s">
        <v>207</v>
      </c>
      <c r="E52" s="66" t="s">
        <v>719</v>
      </c>
      <c r="F52" s="66" t="s">
        <v>48</v>
      </c>
      <c r="G52" s="67">
        <v>3</v>
      </c>
      <c r="H52" s="67">
        <v>3</v>
      </c>
      <c r="I52" s="25">
        <f t="shared" si="1"/>
        <v>810</v>
      </c>
      <c r="J52" s="47">
        <f t="shared" si="2"/>
        <v>41.31</v>
      </c>
      <c r="K52" s="50">
        <v>0.8</v>
      </c>
      <c r="L52" s="47">
        <f t="shared" si="3"/>
        <v>33.048</v>
      </c>
      <c r="M52" s="51">
        <v>8.26</v>
      </c>
      <c r="N52" s="66" t="s">
        <v>487</v>
      </c>
      <c r="O52" s="53" t="s">
        <v>27</v>
      </c>
      <c r="P52" s="51"/>
      <c r="Q52" s="53"/>
    </row>
    <row r="53" spans="1:17">
      <c r="A53" s="25"/>
      <c r="B53" s="28"/>
      <c r="C53" s="29"/>
      <c r="D53" s="30"/>
      <c r="E53" s="31"/>
      <c r="F53" s="32"/>
      <c r="G53" s="33"/>
      <c r="H53" s="34"/>
      <c r="I53" s="54"/>
      <c r="J53" s="47"/>
      <c r="K53" s="48"/>
      <c r="L53" s="47"/>
      <c r="M53" s="25"/>
      <c r="N53" s="52"/>
      <c r="O53" s="30"/>
      <c r="P53" s="25"/>
      <c r="Q53" s="53"/>
    </row>
    <row r="54" spans="1:17">
      <c r="A54" s="25"/>
      <c r="B54" s="28" t="s">
        <v>720</v>
      </c>
      <c r="C54" s="29"/>
      <c r="D54" s="30"/>
      <c r="E54" s="31"/>
      <c r="F54" s="32"/>
      <c r="G54" s="33">
        <v>419.61</v>
      </c>
      <c r="H54" s="34">
        <v>419.61</v>
      </c>
      <c r="I54" s="55"/>
      <c r="J54" s="47"/>
      <c r="K54" s="48"/>
      <c r="L54" s="47"/>
      <c r="M54" s="25">
        <f>SUM(M7:M52)</f>
        <v>668.83</v>
      </c>
      <c r="N54" s="52"/>
      <c r="O54" s="30"/>
      <c r="P54" s="25"/>
      <c r="Q54" s="53"/>
    </row>
  </sheetData>
  <autoFilter ref="A6:U52">
    <extLst/>
  </autoFilter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workbookViewId="0">
      <selection activeCell="L19" sqref="L19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721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722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26" t="s">
        <v>10</v>
      </c>
      <c r="H6" s="26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pans="1:17">
      <c r="A7" s="27">
        <f>ROW()-6</f>
        <v>1</v>
      </c>
      <c r="B7" s="28" t="s">
        <v>723</v>
      </c>
      <c r="C7" s="29" t="s">
        <v>22</v>
      </c>
      <c r="D7" s="30" t="s">
        <v>724</v>
      </c>
      <c r="E7" s="31" t="s">
        <v>725</v>
      </c>
      <c r="F7" s="32" t="s">
        <v>726</v>
      </c>
      <c r="G7" s="33">
        <v>176.75</v>
      </c>
      <c r="H7" s="34">
        <v>176.75</v>
      </c>
      <c r="I7" s="25">
        <f>H7*270</f>
        <v>47722.5</v>
      </c>
      <c r="J7" s="47">
        <f>H7*13.77</f>
        <v>2433.8475</v>
      </c>
      <c r="K7" s="50">
        <v>0.8</v>
      </c>
      <c r="L7" s="47">
        <f>J7*K7</f>
        <v>1947.078</v>
      </c>
      <c r="M7" s="51">
        <v>486.77</v>
      </c>
      <c r="N7" s="112" t="s">
        <v>727</v>
      </c>
      <c r="O7" s="53" t="s">
        <v>27</v>
      </c>
      <c r="P7" s="51"/>
      <c r="Q7" s="53"/>
    </row>
    <row r="8" spans="1:17">
      <c r="A8" s="25"/>
      <c r="B8" s="28"/>
      <c r="C8" s="29"/>
      <c r="D8" s="30"/>
      <c r="E8" s="31"/>
      <c r="F8" s="32"/>
      <c r="G8" s="33"/>
      <c r="H8" s="34"/>
      <c r="I8" s="54"/>
      <c r="J8" s="47"/>
      <c r="K8" s="48"/>
      <c r="L8" s="47"/>
      <c r="M8" s="25"/>
      <c r="N8" s="52"/>
      <c r="O8" s="30"/>
      <c r="P8" s="25"/>
      <c r="Q8" s="53"/>
    </row>
    <row r="9" spans="1:17">
      <c r="A9" s="25"/>
      <c r="B9" s="28" t="s">
        <v>720</v>
      </c>
      <c r="C9" s="29"/>
      <c r="D9" s="30"/>
      <c r="E9" s="31"/>
      <c r="F9" s="32"/>
      <c r="G9" s="33">
        <v>419.61</v>
      </c>
      <c r="H9" s="34">
        <v>419.61</v>
      </c>
      <c r="I9" s="55"/>
      <c r="J9" s="47"/>
      <c r="K9" s="48"/>
      <c r="L9" s="47"/>
      <c r="M9" s="25">
        <f>SUM(M7:M7)</f>
        <v>486.77</v>
      </c>
      <c r="N9" s="52"/>
      <c r="O9" s="30"/>
      <c r="P9" s="25"/>
      <c r="Q9" s="53"/>
    </row>
  </sheetData>
  <autoFilter ref="A6:U7">
    <extLst/>
  </autoFilter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O6" sqref="O$1:O$1048576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622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3" t="s">
        <v>623</v>
      </c>
      <c r="C7" s="73" t="s">
        <v>22</v>
      </c>
      <c r="D7" s="63" t="s">
        <v>68</v>
      </c>
      <c r="E7" s="63" t="s">
        <v>116</v>
      </c>
      <c r="F7" s="63" t="s">
        <v>103</v>
      </c>
      <c r="G7" s="67">
        <v>163.34</v>
      </c>
      <c r="H7" s="67">
        <v>163.34</v>
      </c>
      <c r="I7" s="25">
        <f>H7*1120</f>
        <v>182940.8</v>
      </c>
      <c r="J7" s="47">
        <f>H7*68.32</f>
        <v>11159.3888</v>
      </c>
      <c r="K7" s="50">
        <v>0.8</v>
      </c>
      <c r="L7" s="47">
        <f>J7*K7</f>
        <v>8927.51104</v>
      </c>
      <c r="M7" s="25">
        <v>2231.88</v>
      </c>
      <c r="N7" s="63" t="s">
        <v>624</v>
      </c>
      <c r="O7" s="53" t="s">
        <v>27</v>
      </c>
      <c r="P7" s="25"/>
      <c r="Q7" s="63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163.34</v>
      </c>
      <c r="H9" s="90">
        <f>SUM(H7:H8)</f>
        <v>163.34</v>
      </c>
      <c r="I9" s="78"/>
      <c r="J9" s="47"/>
      <c r="K9" s="48"/>
      <c r="L9" s="47"/>
      <c r="M9" s="47">
        <f>SUM(M7:M8)</f>
        <v>2231.88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21" sqref="N21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625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626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3" t="s">
        <v>627</v>
      </c>
      <c r="C7" s="73" t="s">
        <v>22</v>
      </c>
      <c r="D7" s="63" t="s">
        <v>330</v>
      </c>
      <c r="E7" s="63" t="s">
        <v>628</v>
      </c>
      <c r="F7" s="25" t="s">
        <v>25</v>
      </c>
      <c r="G7" s="67">
        <v>100.44</v>
      </c>
      <c r="H7" s="67">
        <v>100.44</v>
      </c>
      <c r="I7" s="25">
        <f>H7*1120</f>
        <v>112492.8</v>
      </c>
      <c r="J7" s="47">
        <f>H7*68.32</f>
        <v>6862.0608</v>
      </c>
      <c r="K7" s="50">
        <v>0.8</v>
      </c>
      <c r="L7" s="47">
        <f>J7*K7</f>
        <v>5489.64864</v>
      </c>
      <c r="M7" s="25">
        <v>1372.41</v>
      </c>
      <c r="N7" s="63" t="s">
        <v>629</v>
      </c>
      <c r="O7" s="53" t="s">
        <v>27</v>
      </c>
      <c r="P7" s="25"/>
      <c r="Q7" s="63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100.44</v>
      </c>
      <c r="H9" s="90">
        <f>SUM(H7:H8)</f>
        <v>100.44</v>
      </c>
      <c r="I9" s="78"/>
      <c r="J9" s="47"/>
      <c r="K9" s="48"/>
      <c r="L9" s="47"/>
      <c r="M9" s="47">
        <f>SUM(M7:M8)</f>
        <v>1372.41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O16" sqref="O16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630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3" t="s">
        <v>631</v>
      </c>
      <c r="C7" s="73" t="s">
        <v>22</v>
      </c>
      <c r="D7" s="63" t="s">
        <v>160</v>
      </c>
      <c r="E7" s="63" t="s">
        <v>632</v>
      </c>
      <c r="F7" s="63" t="s">
        <v>31</v>
      </c>
      <c r="G7" s="67">
        <v>165.65</v>
      </c>
      <c r="H7" s="67">
        <v>165.65</v>
      </c>
      <c r="I7" s="25">
        <f>H7*1120</f>
        <v>185528</v>
      </c>
      <c r="J7" s="47">
        <f>H7*68.32</f>
        <v>11317.208</v>
      </c>
      <c r="K7" s="50">
        <v>0.8</v>
      </c>
      <c r="L7" s="47">
        <f>J7*K7</f>
        <v>9053.7664</v>
      </c>
      <c r="M7" s="25">
        <v>2263.44</v>
      </c>
      <c r="N7" s="63" t="s">
        <v>633</v>
      </c>
      <c r="O7" s="53" t="s">
        <v>27</v>
      </c>
      <c r="P7" s="25"/>
      <c r="Q7" s="63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165.65</v>
      </c>
      <c r="H9" s="90">
        <f>SUM(H7:H8)</f>
        <v>165.65</v>
      </c>
      <c r="I9" s="78"/>
      <c r="J9" s="47"/>
      <c r="K9" s="48"/>
      <c r="L9" s="47"/>
      <c r="M9" s="47">
        <f>SUM(M7:M8)</f>
        <v>2263.44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21" sqref="N21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634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28" t="s">
        <v>635</v>
      </c>
      <c r="C7" s="73" t="s">
        <v>22</v>
      </c>
      <c r="D7" s="91" t="s">
        <v>636</v>
      </c>
      <c r="E7" s="31" t="s">
        <v>637</v>
      </c>
      <c r="F7" s="63" t="s">
        <v>31</v>
      </c>
      <c r="G7" s="67">
        <v>249.98</v>
      </c>
      <c r="H7" s="92">
        <v>249.98</v>
      </c>
      <c r="I7" s="25">
        <f>H7*1120</f>
        <v>279977.6</v>
      </c>
      <c r="J7" s="47">
        <f>H7*68.32</f>
        <v>17078.6336</v>
      </c>
      <c r="K7" s="50">
        <v>0.8</v>
      </c>
      <c r="L7" s="47">
        <f>J7*K7</f>
        <v>13662.90688</v>
      </c>
      <c r="M7" s="25">
        <v>3415.73</v>
      </c>
      <c r="N7" s="109" t="s">
        <v>638</v>
      </c>
      <c r="O7" s="53" t="s">
        <v>27</v>
      </c>
      <c r="P7" s="78"/>
      <c r="Q7" s="78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249.98</v>
      </c>
      <c r="H9" s="90">
        <f>SUM(H7:H8)</f>
        <v>249.98</v>
      </c>
      <c r="I9" s="78"/>
      <c r="J9" s="47"/>
      <c r="K9" s="48"/>
      <c r="L9" s="47"/>
      <c r="M9" s="47">
        <f>SUM(M7:M8)</f>
        <v>3415.73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O19" sqref="O19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639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3" t="s">
        <v>640</v>
      </c>
      <c r="C7" s="73" t="s">
        <v>22</v>
      </c>
      <c r="D7" s="63" t="s">
        <v>46</v>
      </c>
      <c r="E7" s="63" t="s">
        <v>641</v>
      </c>
      <c r="F7" s="63" t="s">
        <v>48</v>
      </c>
      <c r="G7" s="67">
        <v>321.4</v>
      </c>
      <c r="H7" s="67">
        <v>321.4</v>
      </c>
      <c r="I7" s="25">
        <f>H7*1120</f>
        <v>359968</v>
      </c>
      <c r="J7" s="47">
        <f>H7*68.32</f>
        <v>21958.048</v>
      </c>
      <c r="K7" s="50">
        <v>0.8</v>
      </c>
      <c r="L7" s="47">
        <f>J7*K7</f>
        <v>17566.4384</v>
      </c>
      <c r="M7" s="25">
        <v>4391.61</v>
      </c>
      <c r="N7" s="63" t="s">
        <v>642</v>
      </c>
      <c r="O7" s="53" t="s">
        <v>27</v>
      </c>
      <c r="P7" s="78"/>
      <c r="Q7" s="78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321.4</v>
      </c>
      <c r="H9" s="90">
        <f>SUM(H7:H8)</f>
        <v>321.4</v>
      </c>
      <c r="I9" s="78"/>
      <c r="J9" s="47"/>
      <c r="K9" s="48"/>
      <c r="L9" s="47"/>
      <c r="M9" s="47">
        <f>SUM(M7:M8)</f>
        <v>4391.61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N11" sqref="N11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643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3" t="s">
        <v>644</v>
      </c>
      <c r="C7" s="73" t="s">
        <v>22</v>
      </c>
      <c r="D7" s="110" t="s">
        <v>68</v>
      </c>
      <c r="E7" s="63" t="s">
        <v>645</v>
      </c>
      <c r="F7" s="63" t="s">
        <v>48</v>
      </c>
      <c r="G7" s="67">
        <v>257.38</v>
      </c>
      <c r="H7" s="67">
        <v>257.38</v>
      </c>
      <c r="I7" s="25">
        <f>H7*1120</f>
        <v>288265.6</v>
      </c>
      <c r="J7" s="47">
        <f>H7*68.32</f>
        <v>17584.2016</v>
      </c>
      <c r="K7" s="50">
        <v>0.8</v>
      </c>
      <c r="L7" s="47">
        <f>J7*K7</f>
        <v>14067.36128</v>
      </c>
      <c r="M7" s="25">
        <v>3516.84</v>
      </c>
      <c r="N7" s="110" t="s">
        <v>646</v>
      </c>
      <c r="O7" s="53" t="s">
        <v>27</v>
      </c>
      <c r="P7" s="78"/>
      <c r="Q7" s="78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257.38</v>
      </c>
      <c r="H9" s="90">
        <f>SUM(H7:H8)</f>
        <v>257.38</v>
      </c>
      <c r="I9" s="78"/>
      <c r="J9" s="47"/>
      <c r="K9" s="48"/>
      <c r="L9" s="47"/>
      <c r="M9" s="47">
        <f>SUM(M7:M8)</f>
        <v>3516.84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M17" sqref="M17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647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28" t="s">
        <v>648</v>
      </c>
      <c r="C7" s="73" t="s">
        <v>22</v>
      </c>
      <c r="D7" s="91" t="s">
        <v>51</v>
      </c>
      <c r="E7" s="31" t="s">
        <v>649</v>
      </c>
      <c r="F7" s="63" t="s">
        <v>48</v>
      </c>
      <c r="G7" s="67">
        <v>162.34</v>
      </c>
      <c r="H7" s="92">
        <v>162.34</v>
      </c>
      <c r="I7" s="25">
        <f>H7*1120</f>
        <v>181820.8</v>
      </c>
      <c r="J7" s="47">
        <f>H7*68.32</f>
        <v>11091.0688</v>
      </c>
      <c r="K7" s="50">
        <v>0.8</v>
      </c>
      <c r="L7" s="47">
        <f>J7*K7</f>
        <v>8872.85504</v>
      </c>
      <c r="M7" s="25">
        <v>2218.21</v>
      </c>
      <c r="N7" s="109" t="s">
        <v>650</v>
      </c>
      <c r="O7" s="53" t="s">
        <v>27</v>
      </c>
      <c r="P7" s="78"/>
      <c r="Q7" s="78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162.34</v>
      </c>
      <c r="H9" s="90">
        <f>SUM(H7:H8)</f>
        <v>162.34</v>
      </c>
      <c r="I9" s="78"/>
      <c r="J9" s="47"/>
      <c r="K9" s="48"/>
      <c r="L9" s="47"/>
      <c r="M9" s="47">
        <f>SUM(M7:M8)</f>
        <v>2218.21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J15" sqref="J15"/>
    </sheetView>
  </sheetViews>
  <sheetFormatPr defaultColWidth="9" defaultRowHeight="13.5"/>
  <cols>
    <col min="1" max="1" width="4.875" style="4" customWidth="1"/>
    <col min="2" max="2" width="6.75" style="5" customWidth="1"/>
    <col min="3" max="3" width="8.75" style="4" customWidth="1"/>
    <col min="4" max="4" width="15.625" style="4" customWidth="1"/>
    <col min="5" max="5" width="10.5" style="6" customWidth="1"/>
    <col min="6" max="6" width="6.25" style="6" customWidth="1"/>
    <col min="7" max="7" width="7" style="7" customWidth="1"/>
    <col min="8" max="8" width="7.625" style="7" customWidth="1"/>
    <col min="9" max="9" width="7.5" style="6" customWidth="1"/>
    <col min="10" max="10" width="8.125" style="8" customWidth="1"/>
    <col min="11" max="11" width="5" style="9" customWidth="1"/>
    <col min="12" max="12" width="7.875" style="8" customWidth="1"/>
    <col min="13" max="13" width="8.125" style="8" customWidth="1"/>
    <col min="14" max="14" width="18.25" style="6" customWidth="1"/>
    <col min="15" max="15" width="22.125" style="6" customWidth="1"/>
    <col min="16" max="16" width="6.875" style="6" customWidth="1"/>
    <col min="17" max="17" width="6.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35"/>
      <c r="L1" s="11"/>
      <c r="M1" s="11"/>
      <c r="N1" s="36"/>
      <c r="O1" s="37"/>
      <c r="P1" s="36"/>
      <c r="Q1" s="36"/>
      <c r="R1" s="56"/>
      <c r="S1" s="10"/>
      <c r="T1" s="10"/>
      <c r="U1" s="57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38"/>
      <c r="L2" s="14"/>
      <c r="M2" s="14"/>
      <c r="N2" s="39"/>
      <c r="O2" s="40"/>
      <c r="P2" s="39"/>
      <c r="Q2" s="39"/>
      <c r="R2" s="58"/>
      <c r="S2" s="15"/>
      <c r="T2" s="15"/>
      <c r="U2" s="59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1"/>
      <c r="L3" s="18"/>
      <c r="M3" s="18"/>
      <c r="N3" s="42"/>
      <c r="O3" s="43"/>
      <c r="P3" s="42"/>
      <c r="Q3" s="42"/>
      <c r="R3" s="60"/>
      <c r="S3" s="19"/>
      <c r="T3" s="19"/>
      <c r="U3" s="61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4"/>
      <c r="L4" s="22"/>
      <c r="M4" s="22"/>
      <c r="N4" s="45"/>
      <c r="O4" s="46"/>
      <c r="P4" s="45"/>
      <c r="Q4" s="45"/>
      <c r="R4" s="62"/>
      <c r="S4" s="23"/>
      <c r="T4" s="23"/>
      <c r="U4" s="23"/>
    </row>
    <row r="5" s="2" customFormat="1" ht="25.5" customHeight="1" spans="1:21">
      <c r="A5" s="21" t="s">
        <v>651</v>
      </c>
      <c r="B5" s="22"/>
      <c r="C5" s="22"/>
      <c r="D5" s="22"/>
      <c r="E5" s="23"/>
      <c r="F5" s="23"/>
      <c r="G5" s="24"/>
      <c r="H5" s="24"/>
      <c r="I5" s="22"/>
      <c r="J5" s="22"/>
      <c r="K5" s="44"/>
      <c r="L5" s="22"/>
      <c r="M5" s="22"/>
      <c r="N5" s="45"/>
      <c r="O5" s="46"/>
      <c r="P5" s="45"/>
      <c r="Q5" s="45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90" t="s">
        <v>10</v>
      </c>
      <c r="H6" s="90" t="s">
        <v>11</v>
      </c>
      <c r="I6" s="25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25" t="s">
        <v>17</v>
      </c>
      <c r="O6" s="25" t="s">
        <v>18</v>
      </c>
      <c r="P6" s="25" t="s">
        <v>19</v>
      </c>
      <c r="Q6" s="63" t="s">
        <v>20</v>
      </c>
    </row>
    <row r="7" s="64" customFormat="1" ht="18.6" customHeight="1" spans="1:17">
      <c r="A7" s="27">
        <f>ROW()-6</f>
        <v>1</v>
      </c>
      <c r="B7" s="63" t="s">
        <v>652</v>
      </c>
      <c r="C7" s="73" t="s">
        <v>22</v>
      </c>
      <c r="D7" s="63" t="s">
        <v>133</v>
      </c>
      <c r="E7" s="63" t="s">
        <v>653</v>
      </c>
      <c r="F7" s="63" t="s">
        <v>31</v>
      </c>
      <c r="G7" s="67">
        <v>247.19</v>
      </c>
      <c r="H7" s="67">
        <v>247.19</v>
      </c>
      <c r="I7" s="25">
        <f>H7*1120</f>
        <v>276852.8</v>
      </c>
      <c r="J7" s="47">
        <f>H7*68.32</f>
        <v>16888.0208</v>
      </c>
      <c r="K7" s="50">
        <v>0.8</v>
      </c>
      <c r="L7" s="47">
        <f>J7*K7</f>
        <v>13510.41664</v>
      </c>
      <c r="M7" s="25">
        <v>3377.6</v>
      </c>
      <c r="N7" s="63" t="s">
        <v>654</v>
      </c>
      <c r="O7" s="53" t="s">
        <v>27</v>
      </c>
      <c r="P7" s="78"/>
      <c r="Q7" s="78"/>
    </row>
    <row r="8" s="64" customFormat="1" ht="18.6" customHeight="1" spans="1:17">
      <c r="A8" s="25"/>
      <c r="B8" s="93"/>
      <c r="C8" s="63"/>
      <c r="D8" s="94"/>
      <c r="E8" s="95"/>
      <c r="F8" s="63"/>
      <c r="G8" s="96"/>
      <c r="H8" s="97"/>
      <c r="I8" s="78"/>
      <c r="J8" s="47"/>
      <c r="K8" s="48"/>
      <c r="L8" s="47"/>
      <c r="M8" s="99"/>
      <c r="N8" s="100"/>
      <c r="O8" s="101"/>
      <c r="P8" s="78"/>
      <c r="Q8" s="78"/>
    </row>
    <row r="9" s="65" customFormat="1" ht="18.6" customHeight="1" spans="1:17">
      <c r="A9" s="25" t="s">
        <v>621</v>
      </c>
      <c r="B9" s="25"/>
      <c r="C9" s="25"/>
      <c r="D9" s="25"/>
      <c r="E9" s="25"/>
      <c r="F9" s="78"/>
      <c r="G9" s="90">
        <f>SUM(G7:G8)</f>
        <v>247.19</v>
      </c>
      <c r="H9" s="90">
        <f>SUM(H7:H8)</f>
        <v>247.19</v>
      </c>
      <c r="I9" s="78"/>
      <c r="J9" s="47"/>
      <c r="K9" s="48"/>
      <c r="L9" s="47"/>
      <c r="M9" s="47">
        <f>SUM(M7:M8)</f>
        <v>3377.6</v>
      </c>
      <c r="N9" s="25"/>
      <c r="O9" s="25"/>
      <c r="P9" s="78"/>
      <c r="Q9" s="78"/>
    </row>
  </sheetData>
  <autoFilter ref="A6:U7">
    <extLst/>
  </autoFilter>
  <mergeCells count="6">
    <mergeCell ref="A1:U1"/>
    <mergeCell ref="A2:U2"/>
    <mergeCell ref="A3:U3"/>
    <mergeCell ref="A4:U4"/>
    <mergeCell ref="A5:U5"/>
    <mergeCell ref="A9:B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玉米</vt:lpstr>
      <vt:lpstr>玉米 (大户)</vt:lpstr>
      <vt:lpstr>玉米 (大户) (3)</vt:lpstr>
      <vt:lpstr>玉米 (大户) (5)</vt:lpstr>
      <vt:lpstr>玉米 (大户) (6)</vt:lpstr>
      <vt:lpstr>玉米 (大户) (7)</vt:lpstr>
      <vt:lpstr>玉米 (大户) (8)</vt:lpstr>
      <vt:lpstr>玉米 (大户) (9)</vt:lpstr>
      <vt:lpstr>玉米 (大户) (10)</vt:lpstr>
      <vt:lpstr>玉米 (大户) (11)</vt:lpstr>
      <vt:lpstr>玉米 (大户) (12)</vt:lpstr>
      <vt:lpstr>玉米 (大户) (13)</vt:lpstr>
      <vt:lpstr>玉米 (大户) (14)</vt:lpstr>
      <vt:lpstr>玉米 (大户) (15)</vt:lpstr>
      <vt:lpstr>玉米 (大户) (4)</vt:lpstr>
      <vt:lpstr>玉米 (大户) (2)</vt:lpstr>
      <vt:lpstr>水稻</vt:lpstr>
      <vt:lpstr>大豆</vt:lpstr>
      <vt:lpstr>大豆 （大户)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2024-06-13T13:48:03Z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8155FEDD05DB43BCB83EA5FC01E5C157_13</vt:lpwstr>
  </property>
</Properties>
</file>