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3"/>
  </bookViews>
  <sheets>
    <sheet name="玉米散户" sheetId="4" r:id="rId1"/>
    <sheet name="玉米大户" sheetId="5" r:id="rId2"/>
    <sheet name="玉米大户2" sheetId="6" r:id="rId3"/>
    <sheet name="水稻散户" sheetId="7" r:id="rId4"/>
  </sheets>
  <definedNames>
    <definedName name="_xlnm._FilterDatabase" localSheetId="0" hidden="1">玉米散户!$A$6:$AV$151</definedName>
    <definedName name="_xlnm._FilterDatabase" localSheetId="1" hidden="1">玉米大户!$A$6:$AV$9</definedName>
    <definedName name="_xlnm._FilterDatabase" localSheetId="2" hidden="1">玉米大户2!$A$6:$AV$9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<sst xmlns="http://schemas.openxmlformats.org/spreadsheetml/2006/main" count="1370" uniqueCount="512">
  <si>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</si>
  <si>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</si>
  <si>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铁岭县阿吉镇平安村民委员会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收入保险</t>
    </r>
    <r>
      <rPr>
        <u/>
        <sz val="10"/>
        <rFont val="宋体"/>
        <charset val="134"/>
      </rPr>
      <t xml:space="preserve">     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玉米       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平安村        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</si>
  <si>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铁岭县阿吉镇平安村任洪吉等143户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68.32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</si>
  <si>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</si>
  <si>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</si>
  <si>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</si>
  <si>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组织机构代码证/身份证号</t>
  </si>
  <si>
    <t>联系电话</t>
  </si>
  <si>
    <t>种植
地点</t>
  </si>
  <si>
    <t>种植数量(亩)</t>
  </si>
  <si>
    <t>保险数量(亩)</t>
  </si>
  <si>
    <t>保险金额(元)</t>
  </si>
  <si>
    <t>总保险费（元）</t>
  </si>
  <si>
    <t>财政补贴比例</t>
  </si>
  <si>
    <t>财政补贴金额（元）</t>
  </si>
  <si>
    <t>农户自缴保费(元)</t>
  </si>
  <si>
    <t>银行账号/一卡通号码</t>
  </si>
  <si>
    <t>开户行名称</t>
  </si>
  <si>
    <t>被保险人
签字</t>
  </si>
  <si>
    <t>备注</t>
  </si>
  <si>
    <t>任洪吉</t>
  </si>
  <si>
    <t>平安村</t>
  </si>
  <si>
    <t>211221********0319</t>
  </si>
  <si>
    <t>134****0715</t>
  </si>
  <si>
    <t>彦家坟地</t>
  </si>
  <si>
    <t>621449********00613</t>
  </si>
  <si>
    <t>信用社</t>
  </si>
  <si>
    <t>任秀娇</t>
  </si>
  <si>
    <t>211221********0328</t>
  </si>
  <si>
    <t>131****4155</t>
  </si>
  <si>
    <t>沙陀子</t>
  </si>
  <si>
    <t>502511********5708</t>
  </si>
  <si>
    <t>袁尚军</t>
  </si>
  <si>
    <t>211221********0316</t>
  </si>
  <si>
    <t>150****3440</t>
  </si>
  <si>
    <t>西边地</t>
  </si>
  <si>
    <t>502511********2180</t>
  </si>
  <si>
    <t>袁明德</t>
  </si>
  <si>
    <t>211221********0351</t>
  </si>
  <si>
    <t>137****7705</t>
  </si>
  <si>
    <t>621449********51668</t>
  </si>
  <si>
    <t>马文军</t>
  </si>
  <si>
    <t>211221********0355</t>
  </si>
  <si>
    <t>158****8771</t>
  </si>
  <si>
    <t>621026********48148</t>
  </si>
  <si>
    <t>庞洪羽</t>
  </si>
  <si>
    <t>211221********031X</t>
  </si>
  <si>
    <t>135****0506</t>
  </si>
  <si>
    <t>家北地</t>
  </si>
  <si>
    <t>502511********3956</t>
  </si>
  <si>
    <t>王印武</t>
  </si>
  <si>
    <t>621449********27305</t>
  </si>
  <si>
    <t>稽永柱</t>
  </si>
  <si>
    <t>211221********0315</t>
  </si>
  <si>
    <t>502511********5335</t>
  </si>
  <si>
    <t>王淑梅</t>
  </si>
  <si>
    <t>211221********0348</t>
  </si>
  <si>
    <t>151****9312</t>
  </si>
  <si>
    <t>621449********99506</t>
  </si>
  <si>
    <t>李井焕</t>
  </si>
  <si>
    <t>211221********0318</t>
  </si>
  <si>
    <t>152****5820</t>
  </si>
  <si>
    <t>502511********8778</t>
  </si>
  <si>
    <t>刘昆山</t>
  </si>
  <si>
    <t>211222********20316</t>
  </si>
  <si>
    <t>165****8600</t>
  </si>
  <si>
    <t>621449********00746</t>
  </si>
  <si>
    <t>刘洪杰</t>
  </si>
  <si>
    <t>182****4027</t>
  </si>
  <si>
    <t>502511********7932</t>
  </si>
  <si>
    <t>刘志富</t>
  </si>
  <si>
    <t>211221********0317</t>
  </si>
  <si>
    <t>136****7703</t>
  </si>
  <si>
    <t>502511********2369</t>
  </si>
  <si>
    <t>刘洪伟</t>
  </si>
  <si>
    <t>130****2838</t>
  </si>
  <si>
    <t>621449********28184</t>
  </si>
  <si>
    <t>马文财</t>
  </si>
  <si>
    <t>153****0740</t>
  </si>
  <si>
    <t>东大壕</t>
  </si>
  <si>
    <t>621449********00779</t>
  </si>
  <si>
    <t>袁尚英</t>
  </si>
  <si>
    <t>211221********0311</t>
  </si>
  <si>
    <t>182****7161</t>
  </si>
  <si>
    <t>502511********8619</t>
  </si>
  <si>
    <t>邵更新</t>
  </si>
  <si>
    <t>211221********0330</t>
  </si>
  <si>
    <t>132****4832</t>
  </si>
  <si>
    <t>621449********80845</t>
  </si>
  <si>
    <t>张继和</t>
  </si>
  <si>
    <t>151****5286</t>
  </si>
  <si>
    <t>621449********81058</t>
  </si>
  <si>
    <t>施振江</t>
  </si>
  <si>
    <t>132****7231</t>
  </si>
  <si>
    <t>502511********8181</t>
  </si>
  <si>
    <t>孙铁强</t>
  </si>
  <si>
    <t>211221********0338</t>
  </si>
  <si>
    <t>150****3054</t>
  </si>
  <si>
    <t>621449********00761</t>
  </si>
  <si>
    <t>李文刚</t>
  </si>
  <si>
    <t>211221********0359</t>
  </si>
  <si>
    <t>138****8507</t>
  </si>
  <si>
    <t>621449********00720</t>
  </si>
  <si>
    <t>孙凤强</t>
  </si>
  <si>
    <t>138****2950</t>
  </si>
  <si>
    <t>621449********80522</t>
  </si>
  <si>
    <t>刘宪海</t>
  </si>
  <si>
    <t>211221********0333</t>
  </si>
  <si>
    <t>131****0582</t>
  </si>
  <si>
    <t>621449********80498</t>
  </si>
  <si>
    <t>王印丰</t>
  </si>
  <si>
    <t>211221********0335</t>
  </si>
  <si>
    <t>131****9957</t>
  </si>
  <si>
    <t>621449********69879</t>
  </si>
  <si>
    <t>王印库</t>
  </si>
  <si>
    <t>211221********0379</t>
  </si>
  <si>
    <t>135****4080</t>
  </si>
  <si>
    <t>502511********0385</t>
  </si>
  <si>
    <t>王存刚</t>
  </si>
  <si>
    <t>180****5902</t>
  </si>
  <si>
    <t>502511********1788</t>
  </si>
  <si>
    <t>马强</t>
  </si>
  <si>
    <t>211221********0339</t>
  </si>
  <si>
    <t>139****4270</t>
  </si>
  <si>
    <t>年家地</t>
  </si>
  <si>
    <t>621449********79391</t>
  </si>
  <si>
    <t>刘东侠</t>
  </si>
  <si>
    <t>211221********0313</t>
  </si>
  <si>
    <t>152****5300</t>
  </si>
  <si>
    <t>621449********27822</t>
  </si>
  <si>
    <t>孙凤山</t>
  </si>
  <si>
    <t>136****4038</t>
  </si>
  <si>
    <t>曹家坟</t>
  </si>
  <si>
    <t>621449********80431</t>
  </si>
  <si>
    <t>戈一中</t>
  </si>
  <si>
    <t>158****8110</t>
  </si>
  <si>
    <t>621449********79334</t>
  </si>
  <si>
    <t>卜春福</t>
  </si>
  <si>
    <t>151****7651</t>
  </si>
  <si>
    <t>502511********4716</t>
  </si>
  <si>
    <t>孙文涛</t>
  </si>
  <si>
    <t>187****2110</t>
  </si>
  <si>
    <t>502511********2572</t>
  </si>
  <si>
    <t>袁恩宏</t>
  </si>
  <si>
    <t>131****4963</t>
  </si>
  <si>
    <t>502511********5373</t>
  </si>
  <si>
    <t>孙振家</t>
  </si>
  <si>
    <t>135****3455</t>
  </si>
  <si>
    <t>621449********79409</t>
  </si>
  <si>
    <t>王贵福</t>
  </si>
  <si>
    <t>211221********0357</t>
  </si>
  <si>
    <t>155****8180</t>
  </si>
  <si>
    <t>621449********80928</t>
  </si>
  <si>
    <t>孙文英</t>
  </si>
  <si>
    <t>182****6150</t>
  </si>
  <si>
    <t>502511********3585</t>
  </si>
  <si>
    <t>张杰英</t>
  </si>
  <si>
    <t>211221********033x</t>
  </si>
  <si>
    <t>131****1341</t>
  </si>
  <si>
    <t>621449********51379</t>
  </si>
  <si>
    <t>冯连俊</t>
  </si>
  <si>
    <t>211221********0376</t>
  </si>
  <si>
    <t>136****4287</t>
  </si>
  <si>
    <t>502511********0569</t>
  </si>
  <si>
    <t>史成杰</t>
  </si>
  <si>
    <t>134****8778</t>
  </si>
  <si>
    <t>621449********52146</t>
  </si>
  <si>
    <t>王长海</t>
  </si>
  <si>
    <t>155****1695</t>
  </si>
  <si>
    <t>502511********1358</t>
  </si>
  <si>
    <t>施秀刚</t>
  </si>
  <si>
    <t>621449********00696</t>
  </si>
  <si>
    <t>马保山</t>
  </si>
  <si>
    <t>211221********0350</t>
  </si>
  <si>
    <t>138****2254</t>
  </si>
  <si>
    <t>621449********80480</t>
  </si>
  <si>
    <t>卜明武</t>
  </si>
  <si>
    <t>135****4763</t>
  </si>
  <si>
    <t>502511********0177</t>
  </si>
  <si>
    <t>卜春发</t>
  </si>
  <si>
    <t>132****6056</t>
  </si>
  <si>
    <t>502511********7333</t>
  </si>
  <si>
    <t>王铁海</t>
  </si>
  <si>
    <t>150****8472</t>
  </si>
  <si>
    <t>502511********1910</t>
  </si>
  <si>
    <t>王瑞</t>
  </si>
  <si>
    <t>138****4318</t>
  </si>
  <si>
    <t>621449********83121</t>
  </si>
  <si>
    <t>嵇永刚</t>
  </si>
  <si>
    <t>211221********035X</t>
  </si>
  <si>
    <t>134****7606</t>
  </si>
  <si>
    <t>502511********9317</t>
  </si>
  <si>
    <t>王存德</t>
  </si>
  <si>
    <t>135****6373</t>
  </si>
  <si>
    <t>502511********3337</t>
  </si>
  <si>
    <t>马刚</t>
  </si>
  <si>
    <t>621026********17439</t>
  </si>
  <si>
    <t>宋学财</t>
  </si>
  <si>
    <t>211221********0312</t>
  </si>
  <si>
    <t>135****8093</t>
  </si>
  <si>
    <t>621026********17462</t>
  </si>
  <si>
    <t>袁尚铁</t>
  </si>
  <si>
    <t>135****7850</t>
  </si>
  <si>
    <t>502511********3998</t>
  </si>
  <si>
    <t>杨春林</t>
  </si>
  <si>
    <t>133****2563</t>
  </si>
  <si>
    <t>621449********00654</t>
  </si>
  <si>
    <t>袁红义</t>
  </si>
  <si>
    <t>211221********0378</t>
  </si>
  <si>
    <t>134****2352</t>
  </si>
  <si>
    <t>621449********00346</t>
  </si>
  <si>
    <t>任强</t>
  </si>
  <si>
    <t>133****6866</t>
  </si>
  <si>
    <t>502511********8325</t>
  </si>
  <si>
    <t>孙振斌</t>
  </si>
  <si>
    <t>150****0881</t>
  </si>
  <si>
    <t>621449********00795</t>
  </si>
  <si>
    <t>袁永义</t>
  </si>
  <si>
    <t>158****1931</t>
  </si>
  <si>
    <t>621449********80829</t>
  </si>
  <si>
    <t>石玉庭</t>
  </si>
  <si>
    <t>139****6746</t>
  </si>
  <si>
    <t>502511********0738</t>
  </si>
  <si>
    <t>张德余</t>
  </si>
  <si>
    <t>180****8026</t>
  </si>
  <si>
    <t>502511********6162</t>
  </si>
  <si>
    <t>冯连立</t>
  </si>
  <si>
    <t>211221********0334</t>
  </si>
  <si>
    <t>139****7041</t>
  </si>
  <si>
    <t>502511********0715</t>
  </si>
  <si>
    <t>李井柱</t>
  </si>
  <si>
    <t>183****0754</t>
  </si>
  <si>
    <t>621449********80860</t>
  </si>
  <si>
    <t>冯铁权</t>
  </si>
  <si>
    <t>152****0401</t>
  </si>
  <si>
    <t>621449********50322</t>
  </si>
  <si>
    <t>张铁红</t>
  </si>
  <si>
    <t>211221********122x</t>
  </si>
  <si>
    <t>155****1685</t>
  </si>
  <si>
    <t>621449********80878</t>
  </si>
  <si>
    <t>荣玉奎</t>
  </si>
  <si>
    <t>183****8798</t>
  </si>
  <si>
    <t>621449********50355</t>
  </si>
  <si>
    <t>刘洪军</t>
  </si>
  <si>
    <t>156****9746</t>
  </si>
  <si>
    <t>502511********8988</t>
  </si>
  <si>
    <t>王守仁</t>
  </si>
  <si>
    <t>158****4987</t>
  </si>
  <si>
    <t>502511********4508</t>
  </si>
  <si>
    <t>孙铁生</t>
  </si>
  <si>
    <t>502511********4532</t>
  </si>
  <si>
    <t>李井武</t>
  </si>
  <si>
    <t>150****9480</t>
  </si>
  <si>
    <t>502511********9166</t>
  </si>
  <si>
    <t>王文祥</t>
  </si>
  <si>
    <t>211221********0310</t>
  </si>
  <si>
    <t>158****8375</t>
  </si>
  <si>
    <t>621449********51643</t>
  </si>
  <si>
    <t>王守柱</t>
  </si>
  <si>
    <t>150****1709</t>
  </si>
  <si>
    <t>502511********5127</t>
  </si>
  <si>
    <t>刘俊山</t>
  </si>
  <si>
    <t>211221********039X</t>
  </si>
  <si>
    <t>183****1554</t>
  </si>
  <si>
    <t>621449********51627</t>
  </si>
  <si>
    <t>刘洪涛</t>
  </si>
  <si>
    <t>150****4282</t>
  </si>
  <si>
    <t>502511********2591</t>
  </si>
  <si>
    <t>刘洪兰</t>
  </si>
  <si>
    <t>211221********0322</t>
  </si>
  <si>
    <t>150****4576</t>
  </si>
  <si>
    <t>621026********36353</t>
  </si>
  <si>
    <t>赵兴沛</t>
  </si>
  <si>
    <t>130****2027</t>
  </si>
  <si>
    <t>502511********0923</t>
  </si>
  <si>
    <t>王存江</t>
  </si>
  <si>
    <t>211221********0314</t>
  </si>
  <si>
    <t>136****5717</t>
  </si>
  <si>
    <t>621449********80639</t>
  </si>
  <si>
    <t>宋学武</t>
  </si>
  <si>
    <t>211221********035x</t>
  </si>
  <si>
    <t>135****8092</t>
  </si>
  <si>
    <t>621449********98722</t>
  </si>
  <si>
    <t>荣玉涛</t>
  </si>
  <si>
    <t>135****1332</t>
  </si>
  <si>
    <t>502511********0720</t>
  </si>
  <si>
    <t>王志龙</t>
  </si>
  <si>
    <t>211221********0336</t>
  </si>
  <si>
    <t>132****7633</t>
  </si>
  <si>
    <t>621449********00647</t>
  </si>
  <si>
    <t>袁尚国</t>
  </si>
  <si>
    <t>150****3690</t>
  </si>
  <si>
    <t>502511********2326</t>
  </si>
  <si>
    <t>刘宇</t>
  </si>
  <si>
    <t>151****8361</t>
  </si>
  <si>
    <t>502511********0531</t>
  </si>
  <si>
    <t>张杰伟</t>
  </si>
  <si>
    <t>133****4976</t>
  </si>
  <si>
    <t>621449********80514</t>
  </si>
  <si>
    <t>于艳杰</t>
  </si>
  <si>
    <t>211221********302x</t>
  </si>
  <si>
    <t>158****3928</t>
  </si>
  <si>
    <t>621449********00296</t>
  </si>
  <si>
    <t>马德清</t>
  </si>
  <si>
    <t>150****5980</t>
  </si>
  <si>
    <t>621449********80837</t>
  </si>
  <si>
    <t>马德江</t>
  </si>
  <si>
    <t>139****6524</t>
  </si>
  <si>
    <t>502511********5786</t>
  </si>
  <si>
    <t>庞洪元</t>
  </si>
  <si>
    <t>137****4956</t>
  </si>
  <si>
    <t>621449********26737</t>
  </si>
  <si>
    <t>马文国</t>
  </si>
  <si>
    <t>134****2734</t>
  </si>
  <si>
    <t>502511********9955</t>
  </si>
  <si>
    <t>王辉</t>
  </si>
  <si>
    <t>211221********033X</t>
  </si>
  <si>
    <t>150****9340</t>
  </si>
  <si>
    <t>502511********3970</t>
  </si>
  <si>
    <t>张杰明</t>
  </si>
  <si>
    <t>138****3107</t>
  </si>
  <si>
    <t>502511********4986</t>
  </si>
  <si>
    <t>袁子义</t>
  </si>
  <si>
    <t>134****0966</t>
  </si>
  <si>
    <t>502511********7376</t>
  </si>
  <si>
    <t>刘宪奎</t>
  </si>
  <si>
    <t>150****9582</t>
  </si>
  <si>
    <t>621449********51635</t>
  </si>
  <si>
    <t>冯连文</t>
  </si>
  <si>
    <t>131****9477</t>
  </si>
  <si>
    <t>621449********80803</t>
  </si>
  <si>
    <t>王存发</t>
  </si>
  <si>
    <t>187****4082</t>
  </si>
  <si>
    <t>621449********01124</t>
  </si>
  <si>
    <t>王振伟</t>
  </si>
  <si>
    <t>151****2987</t>
  </si>
  <si>
    <t>502511********6322</t>
  </si>
  <si>
    <t>任平</t>
  </si>
  <si>
    <t>150****0733</t>
  </si>
  <si>
    <t>621449********80811</t>
  </si>
  <si>
    <t>马铁山</t>
  </si>
  <si>
    <t>211221********0398</t>
  </si>
  <si>
    <t>130****9215</t>
  </si>
  <si>
    <t>河南地</t>
  </si>
  <si>
    <t>621449********28275</t>
  </si>
  <si>
    <t>宋学刚</t>
  </si>
  <si>
    <t>133****6861</t>
  </si>
  <si>
    <t>621449********80365</t>
  </si>
  <si>
    <t>袁铁民</t>
  </si>
  <si>
    <t>211221********0331</t>
  </si>
  <si>
    <t>133****7599</t>
  </si>
  <si>
    <t>621449********01132</t>
  </si>
  <si>
    <t>吴淑芹</t>
  </si>
  <si>
    <t>211221********0326</t>
  </si>
  <si>
    <t>150****0908</t>
  </si>
  <si>
    <t>502511********6928</t>
  </si>
  <si>
    <t>丁海波</t>
  </si>
  <si>
    <t>158****2508</t>
  </si>
  <si>
    <t>502511********0588</t>
  </si>
  <si>
    <t>刘洪久</t>
  </si>
  <si>
    <t>183****1844</t>
  </si>
  <si>
    <t>502511********8781</t>
  </si>
  <si>
    <t>李铁良</t>
  </si>
  <si>
    <t>150****6214</t>
  </si>
  <si>
    <t>502511********6298</t>
  </si>
  <si>
    <t>施振财</t>
  </si>
  <si>
    <t>155****6968</t>
  </si>
  <si>
    <t>502511********9501</t>
  </si>
  <si>
    <t>张继权</t>
  </si>
  <si>
    <t>158****8197</t>
  </si>
  <si>
    <t>621449********00787</t>
  </si>
  <si>
    <t>任术吉</t>
  </si>
  <si>
    <t>183****2469</t>
  </si>
  <si>
    <t>502511********9787</t>
  </si>
  <si>
    <t>马立山</t>
  </si>
  <si>
    <t>176****1745</t>
  </si>
  <si>
    <t>502511********7581</t>
  </si>
  <si>
    <t>马武山</t>
  </si>
  <si>
    <t>151****0955</t>
  </si>
  <si>
    <t>502511********8388</t>
  </si>
  <si>
    <t>宋学义</t>
  </si>
  <si>
    <t>139****7855</t>
  </si>
  <si>
    <t>621449********01082</t>
  </si>
  <si>
    <t>张淑梅</t>
  </si>
  <si>
    <t>211221********0323</t>
  </si>
  <si>
    <t>186****6898</t>
  </si>
  <si>
    <t>621449********01153</t>
  </si>
  <si>
    <t>史成立</t>
  </si>
  <si>
    <t>宋学强</t>
  </si>
  <si>
    <t>136****1995</t>
  </si>
  <si>
    <t>刘家坟</t>
  </si>
  <si>
    <t>621449********80613</t>
  </si>
  <si>
    <t>马德启</t>
  </si>
  <si>
    <t>131****2969</t>
  </si>
  <si>
    <t>621449********80852</t>
  </si>
  <si>
    <t>孙铁刚</t>
  </si>
  <si>
    <t>139****1545</t>
  </si>
  <si>
    <t>502511********9708</t>
  </si>
  <si>
    <t>袁闯义</t>
  </si>
  <si>
    <t>138****4417</t>
  </si>
  <si>
    <t>502511********3728</t>
  </si>
  <si>
    <t>马德福</t>
  </si>
  <si>
    <t>182****8242</t>
  </si>
  <si>
    <t>502511********3188</t>
  </si>
  <si>
    <t>袁尚杰</t>
  </si>
  <si>
    <t>135****1163</t>
  </si>
  <si>
    <t>621449********00803</t>
  </si>
  <si>
    <t>袁尚复</t>
  </si>
  <si>
    <t>158****1718</t>
  </si>
  <si>
    <t>502511********8122</t>
  </si>
  <si>
    <t>马炳吉</t>
  </si>
  <si>
    <t>131****3586</t>
  </si>
  <si>
    <t>502511********8518</t>
  </si>
  <si>
    <t>冯志权</t>
  </si>
  <si>
    <t>139****2557</t>
  </si>
  <si>
    <t>502511********2538</t>
  </si>
  <si>
    <t>马文俊</t>
  </si>
  <si>
    <t>159****2750</t>
  </si>
  <si>
    <t>621449********77773</t>
  </si>
  <si>
    <t>袁尚超</t>
  </si>
  <si>
    <t>155****3720</t>
  </si>
  <si>
    <t>502511********3186</t>
  </si>
  <si>
    <t>张德龙</t>
  </si>
  <si>
    <t>175****1866</t>
  </si>
  <si>
    <t>621449********79482</t>
  </si>
  <si>
    <t>于洪江</t>
  </si>
  <si>
    <t>136****2208</t>
  </si>
  <si>
    <t>621026********17454</t>
  </si>
  <si>
    <t>张德福</t>
  </si>
  <si>
    <t>157****8136</t>
  </si>
  <si>
    <t>621449********79474</t>
  </si>
  <si>
    <t>王振权</t>
  </si>
  <si>
    <t>134****7335</t>
  </si>
  <si>
    <t>621449********93368</t>
  </si>
  <si>
    <t>王文发</t>
  </si>
  <si>
    <t>211221********0332</t>
  </si>
  <si>
    <t>502511********9912</t>
  </si>
  <si>
    <t>孙国辉</t>
  </si>
  <si>
    <t>176****4408</t>
  </si>
  <si>
    <t>621449********27172</t>
  </si>
  <si>
    <t>王治明</t>
  </si>
  <si>
    <t>132****1556</t>
  </si>
  <si>
    <t>502511********0709</t>
  </si>
  <si>
    <t>孙凤玲</t>
  </si>
  <si>
    <t>211221********0327</t>
  </si>
  <si>
    <t>188****4232</t>
  </si>
  <si>
    <t>621449********98821</t>
  </si>
  <si>
    <t>王淑丽</t>
  </si>
  <si>
    <t>211221********0324</t>
  </si>
  <si>
    <t>131****9079</t>
  </si>
  <si>
    <t>621449********99498</t>
  </si>
  <si>
    <t>闫树文</t>
  </si>
  <si>
    <t>211221********031x</t>
  </si>
  <si>
    <t>137****7128</t>
  </si>
  <si>
    <t>502511********8509</t>
  </si>
  <si>
    <t>嵇永柱</t>
  </si>
  <si>
    <t>187****5852</t>
  </si>
  <si>
    <t>502511********5581</t>
  </si>
  <si>
    <t>张庆敏</t>
  </si>
  <si>
    <t>135****1893</t>
  </si>
  <si>
    <t>621449********01088</t>
  </si>
  <si>
    <t>高金龙</t>
  </si>
  <si>
    <t>502511********99771</t>
  </si>
  <si>
    <t>刘德山</t>
  </si>
  <si>
    <t>130****2852</t>
  </si>
  <si>
    <t>502511********7957</t>
  </si>
  <si>
    <t>冯子家</t>
  </si>
  <si>
    <t>151****3787</t>
  </si>
  <si>
    <t>621449********14761</t>
  </si>
  <si>
    <t>高银龙</t>
  </si>
  <si>
    <t>156****7469</t>
  </si>
  <si>
    <t>502511********3153</t>
  </si>
  <si>
    <t>马权山</t>
  </si>
  <si>
    <t>150****8459</t>
  </si>
  <si>
    <t>621449********01074</t>
  </si>
  <si>
    <t>袁乃军</t>
  </si>
  <si>
    <t>133****4996</t>
  </si>
  <si>
    <t>502511********6988</t>
  </si>
  <si>
    <t>刘东斌</t>
  </si>
  <si>
    <t>150****5000</t>
  </si>
  <si>
    <t>621449********27830</t>
  </si>
  <si>
    <t>刘旭伟</t>
  </si>
  <si>
    <t>621026********30172</t>
  </si>
  <si>
    <t>高健</t>
  </si>
  <si>
    <t>189****0821</t>
  </si>
  <si>
    <t>621449********55394</t>
  </si>
  <si>
    <t>袁乃刚</t>
  </si>
  <si>
    <t>502511********6738</t>
  </si>
  <si>
    <t>丁海文</t>
  </si>
  <si>
    <t>621440********1074</t>
  </si>
  <si>
    <t>冯渺</t>
  </si>
  <si>
    <t>211221********0321</t>
  </si>
  <si>
    <t>139****9518</t>
  </si>
  <si>
    <t>502511********4320</t>
  </si>
  <si>
    <t>合计</t>
  </si>
  <si>
    <r>
      <rPr>
        <sz val="10"/>
        <rFont val="宋体"/>
        <charset val="134"/>
      </rPr>
      <t xml:space="preserve">     填制： 李铁军 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联系电话：</t>
    </r>
    <r>
      <rPr>
        <b/>
        <sz val="10"/>
        <rFont val="宋体"/>
        <charset val="134"/>
      </rPr>
      <t xml:space="preserve"> 13188414155</t>
    </r>
    <r>
      <rPr>
        <sz val="10"/>
        <rFont val="宋体"/>
        <charset val="134"/>
      </rPr>
      <t xml:space="preserve">                                第  </t>
    </r>
    <r>
      <rPr>
        <b/>
        <sz val="10"/>
        <rFont val="宋体"/>
        <charset val="134"/>
      </rPr>
      <t xml:space="preserve">1 </t>
    </r>
    <r>
      <rPr>
        <sz val="10"/>
        <rFont val="宋体"/>
        <charset val="134"/>
      </rPr>
      <t xml:space="preserve">页，共 </t>
    </r>
    <r>
      <rPr>
        <b/>
        <sz val="10"/>
        <rFont val="宋体"/>
        <charset val="134"/>
      </rPr>
      <t xml:space="preserve"> 5</t>
    </r>
    <r>
      <rPr>
        <sz val="10"/>
        <rFont val="宋体"/>
        <charset val="134"/>
      </rPr>
      <t xml:space="preserve">  页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</si>
  <si>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铁岭县阿吉镇平安村任伟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68.32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</si>
  <si>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任伟</t>
  </si>
  <si>
    <t>131****3706</t>
  </si>
  <si>
    <t>621449********0506</t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</si>
  <si>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铁岭县阿吉镇平安村刘旭武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68.32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</si>
  <si>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刘旭武</t>
  </si>
  <si>
    <t>183****2020</t>
  </si>
  <si>
    <t>502511********8920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</si>
  <si>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铁岭县阿吉镇平安村民委员会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水稻保险 </t>
    </r>
    <r>
      <rPr>
        <sz val="10"/>
        <rFont val="宋体"/>
        <charset val="134"/>
      </rPr>
      <t xml:space="preserve">  投保作物：水稻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平安村        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</si>
  <si>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铁岭县阿吉镇平安村刘洪伟等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1290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52.89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</si>
  <si>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211221********10315</t>
  </si>
  <si>
    <t>大块地</t>
  </si>
  <si>
    <t>李金顺</t>
  </si>
  <si>
    <t>502511********8527</t>
  </si>
  <si>
    <r>
      <rPr>
        <sz val="10"/>
        <rFont val="宋体"/>
        <charset val="134"/>
      </rPr>
      <t xml:space="preserve">     填制： </t>
    </r>
    <r>
      <rPr>
        <sz val="10"/>
        <rFont val="宋体"/>
        <charset val="134"/>
      </rPr>
      <t>李铁军</t>
    </r>
    <r>
      <rPr>
        <sz val="10"/>
        <rFont val="宋体"/>
        <charset val="134"/>
      </rPr>
      <t xml:space="preserve">                             联系电话：</t>
    </r>
    <r>
      <rPr>
        <b/>
        <sz val="10"/>
        <rFont val="宋体"/>
        <charset val="134"/>
      </rPr>
      <t xml:space="preserve"> </t>
    </r>
    <r>
      <rPr>
        <b/>
        <sz val="10"/>
        <rFont val="宋体"/>
        <charset val="134"/>
      </rPr>
      <t>13188414155</t>
    </r>
    <r>
      <rPr>
        <sz val="10"/>
        <rFont val="宋体"/>
        <charset val="134"/>
      </rPr>
      <t xml:space="preserve">                               第  </t>
    </r>
    <r>
      <rPr>
        <b/>
        <sz val="10"/>
        <rFont val="宋体"/>
        <charset val="134"/>
      </rPr>
      <t xml:space="preserve">1 </t>
    </r>
    <r>
      <rPr>
        <sz val="10"/>
        <rFont val="宋体"/>
        <charset val="134"/>
      </rPr>
      <t xml:space="preserve">页，共 </t>
    </r>
    <r>
      <rPr>
        <b/>
        <sz val="10"/>
        <rFont val="宋体"/>
        <charset val="134"/>
      </rPr>
      <t xml:space="preserve"> 5</t>
    </r>
    <r>
      <rPr>
        <sz val="10"/>
        <rFont val="宋体"/>
        <charset val="134"/>
      </rPr>
      <t xml:space="preserve"> 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</si>
</sst>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b/>
      <sz val="8"/>
      <color theme="1"/>
      <name val="宋体"/>
      <charset val="134"/>
    </font>
    <font>
      <b/>
      <sz val="8"/>
      <name val="宋体"/>
      <charset val="134"/>
    </font>
    <font>
      <sz val="8"/>
      <color theme="1"/>
      <name val="宋体"/>
      <charset val="134"/>
    </font>
    <font>
      <b/>
      <sz val="8"/>
      <color rgb="FFFF000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"/>
      <name val="宋体"/>
      <charset val="134"/>
    </font>
    <font>
      <b/>
      <u/>
      <sz val="10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31" applyNumberFormat="0" applyAlignment="0" applyProtection="0">
      <alignment vertical="center"/>
    </xf>
    <xf numFmtId="0" fontId="21" fillId="4" borderId="32" applyNumberFormat="0" applyAlignment="0" applyProtection="0">
      <alignment vertical="center"/>
    </xf>
    <xf numFmtId="0" fontId="22" fillId="4" borderId="31" applyNumberFormat="0" applyAlignment="0" applyProtection="0">
      <alignment vertical="center"/>
    </xf>
    <xf numFmtId="0" fontId="23" fillId="5" borderId="33" applyNumberFormat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 applyFill="1" applyAlignment="1"/>
    <xf numFmtId="49" fontId="1" fillId="0" borderId="0" xfId="0" applyNumberFormat="1" applyFont="1" applyFill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49" fontId="7" fillId="0" borderId="7" xfId="0" applyNumberFormat="1" applyFont="1" applyFill="1" applyBorder="1" applyAlignment="1">
      <alignment horizont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5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6" fontId="7" fillId="0" borderId="10" xfId="0" applyNumberFormat="1" applyFont="1" applyFill="1" applyBorder="1" applyAlignment="1">
      <alignment horizontal="center" vertical="center" wrapText="1"/>
    </xf>
    <xf numFmtId="177" fontId="5" fillId="0" borderId="9" xfId="0" applyNumberFormat="1" applyFont="1" applyFill="1" applyBorder="1" applyAlignment="1">
      <alignment horizontal="center" vertical="center" wrapText="1"/>
    </xf>
    <xf numFmtId="177" fontId="5" fillId="0" borderId="10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wrapText="1"/>
    </xf>
    <xf numFmtId="49" fontId="7" fillId="0" borderId="9" xfId="0" applyNumberFormat="1" applyFont="1" applyFill="1" applyBorder="1" applyAlignment="1">
      <alignment horizontal="center" wrapText="1"/>
    </xf>
    <xf numFmtId="49" fontId="5" fillId="0" borderId="7" xfId="0" applyNumberFormat="1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49" fontId="7" fillId="0" borderId="10" xfId="0" applyNumberFormat="1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/>
    </xf>
    <xf numFmtId="0" fontId="1" fillId="0" borderId="6" xfId="0" applyFont="1" applyFill="1" applyBorder="1" applyAlignment="1"/>
    <xf numFmtId="0" fontId="1" fillId="0" borderId="16" xfId="0" applyFont="1" applyFill="1" applyBorder="1" applyAlignment="1"/>
    <xf numFmtId="0" fontId="2" fillId="0" borderId="17" xfId="0" applyFont="1" applyFill="1" applyBorder="1" applyAlignment="1">
      <alignment horizontal="center"/>
    </xf>
    <xf numFmtId="0" fontId="1" fillId="0" borderId="18" xfId="0" applyFont="1" applyFill="1" applyBorder="1" applyAlignment="1"/>
    <xf numFmtId="0" fontId="1" fillId="0" borderId="19" xfId="0" applyFont="1" applyFill="1" applyBorder="1" applyAlignment="1"/>
    <xf numFmtId="0" fontId="3" fillId="0" borderId="18" xfId="0" applyFont="1" applyFill="1" applyBorder="1" applyAlignment="1">
      <alignment horizontal="left"/>
    </xf>
    <xf numFmtId="0" fontId="1" fillId="0" borderId="20" xfId="0" applyFont="1" applyFill="1" applyBorder="1" applyAlignment="1"/>
    <xf numFmtId="0" fontId="1" fillId="0" borderId="1" xfId="0" applyFont="1" applyFill="1" applyBorder="1" applyAlignment="1"/>
    <xf numFmtId="0" fontId="1" fillId="0" borderId="17" xfId="0" applyFont="1" applyFill="1" applyBorder="1" applyAlignment="1"/>
    <xf numFmtId="0" fontId="1" fillId="0" borderId="3" xfId="0" applyFont="1" applyFill="1" applyBorder="1" applyAlignment="1"/>
    <xf numFmtId="0" fontId="1" fillId="0" borderId="15" xfId="0" applyFont="1" applyFill="1" applyBorder="1" applyAlignment="1"/>
    <xf numFmtId="0" fontId="1" fillId="0" borderId="21" xfId="0" applyFont="1" applyFill="1" applyBorder="1" applyAlignment="1"/>
    <xf numFmtId="0" fontId="1" fillId="0" borderId="22" xfId="0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/>
    <xf numFmtId="0" fontId="1" fillId="0" borderId="23" xfId="0" applyFont="1" applyFill="1" applyBorder="1" applyAlignment="1"/>
    <xf numFmtId="0" fontId="5" fillId="0" borderId="24" xfId="0" applyFont="1" applyFill="1" applyBorder="1" applyAlignment="1"/>
    <xf numFmtId="0" fontId="5" fillId="0" borderId="11" xfId="0" applyFont="1" applyFill="1" applyBorder="1" applyAlignment="1"/>
    <xf numFmtId="0" fontId="1" fillId="0" borderId="25" xfId="0" applyFont="1" applyFill="1" applyBorder="1" applyAlignment="1"/>
    <xf numFmtId="0" fontId="5" fillId="0" borderId="13" xfId="0" applyFont="1" applyFill="1" applyBorder="1" applyAlignment="1"/>
    <xf numFmtId="0" fontId="1" fillId="0" borderId="2" xfId="0" applyFont="1" applyFill="1" applyBorder="1" applyAlignment="1"/>
    <xf numFmtId="0" fontId="10" fillId="0" borderId="21" xfId="0" applyFont="1" applyFill="1" applyBorder="1" applyAlignment="1"/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wrapText="1"/>
    </xf>
    <xf numFmtId="0" fontId="5" fillId="0" borderId="9" xfId="49" applyFont="1" applyFill="1" applyBorder="1" applyAlignment="1">
      <alignment horizontal="center" wrapText="1"/>
    </xf>
    <xf numFmtId="0" fontId="5" fillId="0" borderId="10" xfId="49" applyFont="1" applyFill="1" applyBorder="1" applyAlignment="1">
      <alignment horizontal="center" wrapText="1"/>
    </xf>
    <xf numFmtId="49" fontId="5" fillId="0" borderId="8" xfId="49" applyNumberFormat="1" applyFont="1" applyFill="1" applyBorder="1" applyAlignment="1">
      <alignment horizontal="center" vertical="center" wrapText="1"/>
    </xf>
    <xf numFmtId="49" fontId="5" fillId="0" borderId="9" xfId="49" applyNumberFormat="1" applyFont="1" applyFill="1" applyBorder="1" applyAlignment="1">
      <alignment horizontal="center" vertical="center" wrapText="1"/>
    </xf>
    <xf numFmtId="0" fontId="4" fillId="0" borderId="26" xfId="55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center" wrapText="1"/>
    </xf>
    <xf numFmtId="49" fontId="5" fillId="0" borderId="10" xfId="49" applyNumberFormat="1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176" fontId="7" fillId="0" borderId="8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6" fontId="7" fillId="0" borderId="10" xfId="49" applyNumberFormat="1" applyFont="1" applyFill="1" applyBorder="1" applyAlignment="1">
      <alignment horizontal="center" vertical="center" wrapText="1"/>
    </xf>
    <xf numFmtId="177" fontId="7" fillId="0" borderId="8" xfId="0" applyNumberFormat="1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10" xfId="49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7" fontId="5" fillId="0" borderId="8" xfId="49" applyNumberFormat="1" applyFont="1" applyFill="1" applyBorder="1" applyAlignment="1">
      <alignment horizontal="center" vertical="center" wrapText="1"/>
    </xf>
    <xf numFmtId="177" fontId="5" fillId="0" borderId="10" xfId="49" applyNumberFormat="1" applyFont="1" applyFill="1" applyBorder="1" applyAlignment="1">
      <alignment horizontal="center" vertical="center" wrapText="1"/>
    </xf>
    <xf numFmtId="177" fontId="7" fillId="0" borderId="8" xfId="49" applyNumberFormat="1" applyFont="1" applyFill="1" applyBorder="1" applyAlignment="1">
      <alignment horizontal="center" vertical="center" wrapText="1"/>
    </xf>
    <xf numFmtId="177" fontId="7" fillId="0" borderId="10" xfId="49" applyNumberFormat="1" applyFont="1" applyFill="1" applyBorder="1" applyAlignment="1">
      <alignment horizontal="center" vertical="center" wrapText="1"/>
    </xf>
    <xf numFmtId="49" fontId="5" fillId="0" borderId="8" xfId="49" applyNumberFormat="1" applyFont="1" applyFill="1" applyBorder="1" applyAlignment="1">
      <alignment horizontal="center" wrapText="1"/>
    </xf>
    <xf numFmtId="49" fontId="5" fillId="0" borderId="9" xfId="49" applyNumberFormat="1" applyFont="1" applyFill="1" applyBorder="1" applyAlignment="1">
      <alignment horizontal="center" wrapText="1"/>
    </xf>
    <xf numFmtId="49" fontId="5" fillId="0" borderId="10" xfId="49" applyNumberFormat="1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3" xfId="49" applyFont="1" applyFill="1" applyBorder="1" applyAlignment="1"/>
    <xf numFmtId="0" fontId="4" fillId="0" borderId="27" xfId="55" applyFont="1" applyFill="1" applyBorder="1" applyAlignment="1">
      <alignment horizontal="left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3 2" xfId="50"/>
    <cellStyle name="常规 2 2" xfId="51"/>
    <cellStyle name="常规 2" xfId="52"/>
    <cellStyle name="常规 3" xfId="53"/>
    <cellStyle name="常规 4" xfId="54"/>
    <cellStyle name="常规 5" xfId="55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973645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19208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62045" cy="4051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242570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62045" cy="4051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242570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62045" cy="4051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712089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385445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2045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V151"/>
  <sheetViews>
    <sheetView zoomScale="85" zoomScaleNormal="85" topLeftCell="A7" workbookViewId="0">
      <selection activeCell="N7" sqref="N$1:N$1048576"/>
    </sheetView>
  </sheetViews>
  <sheetFormatPr defaultColWidth="9" defaultRowHeight="14.25"/>
  <cols>
    <col min="1" max="1" width="3.875" style="1" customWidth="1"/>
    <col min="2" max="2" width="3.125" style="1" customWidth="1"/>
    <col min="3" max="3" width="2.375" style="1" customWidth="1"/>
    <col min="4" max="4" width="0.75" style="1" customWidth="1"/>
    <col min="5" max="5" width="6.125" style="1" customWidth="1"/>
    <col min="6" max="8" width="3.625" style="1" customWidth="1"/>
    <col min="9" max="9" width="7.125" style="1" customWidth="1"/>
    <col min="10" max="11" width="3.625" style="1" customWidth="1"/>
    <col min="12" max="12" width="3.375" style="1" customWidth="1"/>
    <col min="13" max="13" width="2.93333333333333" style="1" customWidth="1"/>
    <col min="14" max="14" width="3.625" style="1" customWidth="1"/>
    <col min="15" max="15" width="4.25" style="1" customWidth="1"/>
    <col min="16" max="16" width="7.375" style="1" customWidth="1"/>
    <col min="17" max="17" width="0.125" style="1" customWidth="1"/>
    <col min="18" max="18" width="6.75" style="1" customWidth="1"/>
    <col min="19" max="19" width="0.875" style="1" customWidth="1"/>
    <col min="20" max="20" width="8.875" style="1" customWidth="1"/>
    <col min="21" max="21" width="2.5" style="1" hidden="1" customWidth="1"/>
    <col min="22" max="22" width="9" style="1" customWidth="1"/>
    <col min="23" max="23" width="3.625" style="1" customWidth="1"/>
    <col min="24" max="24" width="1.5" style="1" customWidth="1"/>
    <col min="25" max="25" width="3.625" style="1" customWidth="1"/>
    <col min="26" max="26" width="4.75" style="1" customWidth="1"/>
    <col min="27" max="27" width="5.75" style="1" customWidth="1"/>
    <col min="28" max="28" width="3" style="1" customWidth="1"/>
    <col min="29" max="32" width="3.625" style="1" customWidth="1"/>
    <col min="33" max="33" width="2.75" style="1" customWidth="1"/>
    <col min="34" max="34" width="3.625" style="1" hidden="1" customWidth="1"/>
    <col min="35" max="36" width="3.625" style="1" customWidth="1"/>
    <col min="37" max="37" width="0.375" style="1" customWidth="1"/>
    <col min="38" max="39" width="3.625" style="1" customWidth="1"/>
    <col min="40" max="40" width="1.5" style="1" customWidth="1"/>
    <col min="41" max="41" width="5.125" style="1" customWidth="1"/>
    <col min="42" max="42" width="9" style="1"/>
    <col min="43" max="43" width="9" style="1" customWidth="1"/>
    <col min="44" max="16384" width="9" style="1"/>
  </cols>
  <sheetData>
    <row r="1" ht="23.25" customHeight="1" spans="1:46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52"/>
      <c r="AQ1" s="53"/>
      <c r="AR1" s="54"/>
      <c r="AS1" s="54"/>
      <c r="AT1" s="54"/>
    </row>
    <row r="2" ht="22.5" customHeight="1" spans="1:47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5"/>
      <c r="AP2" s="56"/>
      <c r="AQ2" s="56"/>
      <c r="AR2" s="57"/>
      <c r="AS2" s="57"/>
      <c r="AT2" s="57"/>
      <c r="AU2" s="56"/>
    </row>
    <row r="3" ht="22.5" customHeight="1" spans="1:48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58"/>
      <c r="AP3" s="56"/>
      <c r="AQ3" s="56"/>
      <c r="AR3" s="57"/>
      <c r="AS3" s="57"/>
      <c r="AT3" s="57"/>
      <c r="AU3" s="59"/>
      <c r="AV3" s="60"/>
    </row>
    <row r="4" ht="22.5" customHeight="1" spans="1:48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59"/>
      <c r="AQ4" s="61"/>
      <c r="AR4" s="59"/>
      <c r="AS4" s="59"/>
      <c r="AT4" s="59"/>
      <c r="AU4" s="59"/>
      <c r="AV4" s="62"/>
    </row>
    <row r="5" ht="22.5" customHeight="1" spans="1:47">
      <c r="A5" s="10" t="s">
        <v>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63"/>
      <c r="AQ5" s="63"/>
      <c r="AR5" s="64"/>
      <c r="AS5" s="64"/>
      <c r="AT5" s="64"/>
      <c r="AU5" s="65"/>
    </row>
    <row r="6" ht="39" customHeight="1" spans="1:48">
      <c r="A6" s="26" t="s">
        <v>4</v>
      </c>
      <c r="B6" s="26" t="s">
        <v>5</v>
      </c>
      <c r="C6" s="26"/>
      <c r="D6" s="26"/>
      <c r="E6" s="26" t="s">
        <v>6</v>
      </c>
      <c r="F6" s="26" t="s">
        <v>7</v>
      </c>
      <c r="G6" s="26"/>
      <c r="H6" s="26"/>
      <c r="I6" s="26"/>
      <c r="J6" s="26" t="s">
        <v>8</v>
      </c>
      <c r="K6" s="26"/>
      <c r="L6" s="26"/>
      <c r="M6" s="26"/>
      <c r="N6" s="26" t="s">
        <v>9</v>
      </c>
      <c r="O6" s="26"/>
      <c r="P6" s="26" t="s">
        <v>10</v>
      </c>
      <c r="Q6" s="26"/>
      <c r="R6" s="26" t="s">
        <v>11</v>
      </c>
      <c r="S6" s="26"/>
      <c r="T6" s="26" t="s">
        <v>12</v>
      </c>
      <c r="U6" s="26"/>
      <c r="V6" s="88" t="s">
        <v>13</v>
      </c>
      <c r="W6" s="88" t="s">
        <v>14</v>
      </c>
      <c r="X6" s="89"/>
      <c r="Y6" s="88" t="s">
        <v>15</v>
      </c>
      <c r="Z6" s="89"/>
      <c r="AA6" s="26" t="s">
        <v>16</v>
      </c>
      <c r="AB6" s="26"/>
      <c r="AC6" s="26" t="s">
        <v>17</v>
      </c>
      <c r="AD6" s="26"/>
      <c r="AE6" s="26"/>
      <c r="AF6" s="26"/>
      <c r="AG6" s="26"/>
      <c r="AH6" s="26"/>
      <c r="AI6" s="26" t="s">
        <v>18</v>
      </c>
      <c r="AJ6" s="26"/>
      <c r="AK6" s="26"/>
      <c r="AL6" s="26" t="s">
        <v>19</v>
      </c>
      <c r="AM6" s="26"/>
      <c r="AN6" s="26"/>
      <c r="AO6" s="102" t="s">
        <v>20</v>
      </c>
      <c r="AP6" s="63"/>
      <c r="AQ6" s="63"/>
      <c r="AR6" s="64"/>
      <c r="AS6" s="64"/>
      <c r="AT6" s="64"/>
      <c r="AU6" s="59"/>
      <c r="AV6" s="62"/>
    </row>
    <row r="7" ht="21.75" customHeight="1" spans="1:47">
      <c r="A7" s="14">
        <f>ROW()-6</f>
        <v>1</v>
      </c>
      <c r="B7" s="18" t="s">
        <v>21</v>
      </c>
      <c r="C7" s="19"/>
      <c r="D7" s="20"/>
      <c r="E7" s="40" t="s">
        <v>22</v>
      </c>
      <c r="F7" s="105" t="s">
        <v>23</v>
      </c>
      <c r="G7" s="106"/>
      <c r="H7" s="106"/>
      <c r="I7" s="107"/>
      <c r="J7" s="33" t="s">
        <v>24</v>
      </c>
      <c r="K7" s="33"/>
      <c r="L7" s="33"/>
      <c r="M7" s="33"/>
      <c r="N7" s="33" t="s">
        <v>25</v>
      </c>
      <c r="O7" s="33" t="s">
        <v>25</v>
      </c>
      <c r="P7" s="29">
        <v>23</v>
      </c>
      <c r="Q7" s="36"/>
      <c r="R7" s="28">
        <v>23</v>
      </c>
      <c r="S7" s="28"/>
      <c r="T7" s="33">
        <f t="shared" ref="T7:T18" si="0">P7*1120</f>
        <v>25760</v>
      </c>
      <c r="U7" s="33"/>
      <c r="V7" s="34">
        <f t="shared" ref="V7:V18" si="1">P7*68.32</f>
        <v>1571.36</v>
      </c>
      <c r="W7" s="35">
        <v>0.8</v>
      </c>
      <c r="X7" s="33"/>
      <c r="Y7" s="37">
        <f t="shared" ref="Y7:Y18" si="2">V7*W7</f>
        <v>1257.088</v>
      </c>
      <c r="Z7" s="38"/>
      <c r="AA7" s="34">
        <f t="shared" ref="AA7:AA18" si="3">P7*13.664</f>
        <v>314.272</v>
      </c>
      <c r="AB7" s="34"/>
      <c r="AC7" s="16" t="s">
        <v>26</v>
      </c>
      <c r="AD7" s="16"/>
      <c r="AE7" s="16"/>
      <c r="AF7" s="16"/>
      <c r="AG7" s="16"/>
      <c r="AH7" s="16"/>
      <c r="AI7" s="42" t="s">
        <v>27</v>
      </c>
      <c r="AJ7" s="42"/>
      <c r="AK7" s="42"/>
      <c r="AL7" s="42"/>
      <c r="AM7" s="42"/>
      <c r="AN7" s="43"/>
      <c r="AO7" s="67"/>
      <c r="AP7" s="65"/>
      <c r="AQ7" s="65"/>
      <c r="AR7" s="54"/>
      <c r="AU7" s="65"/>
    </row>
    <row r="8" ht="21.75" customHeight="1" spans="1:47">
      <c r="A8" s="14">
        <f t="shared" ref="A8:A18" si="4">ROW()-6</f>
        <v>2</v>
      </c>
      <c r="B8" s="18" t="s">
        <v>28</v>
      </c>
      <c r="C8" s="19"/>
      <c r="D8" s="20"/>
      <c r="E8" s="40" t="s">
        <v>22</v>
      </c>
      <c r="F8" s="105" t="s">
        <v>29</v>
      </c>
      <c r="G8" s="106"/>
      <c r="H8" s="106"/>
      <c r="I8" s="107"/>
      <c r="J8" s="108" t="s">
        <v>30</v>
      </c>
      <c r="K8" s="109"/>
      <c r="L8" s="109"/>
      <c r="M8" s="110"/>
      <c r="N8" s="33" t="s">
        <v>31</v>
      </c>
      <c r="O8" s="33" t="s">
        <v>31</v>
      </c>
      <c r="P8" s="29">
        <v>15</v>
      </c>
      <c r="Q8" s="36"/>
      <c r="R8" s="29">
        <v>15</v>
      </c>
      <c r="S8" s="36"/>
      <c r="T8" s="33">
        <f t="shared" si="0"/>
        <v>16800</v>
      </c>
      <c r="U8" s="33"/>
      <c r="V8" s="34">
        <f t="shared" si="1"/>
        <v>1024.8</v>
      </c>
      <c r="W8" s="35">
        <v>0.8</v>
      </c>
      <c r="X8" s="33"/>
      <c r="Y8" s="37">
        <f t="shared" si="2"/>
        <v>819.84</v>
      </c>
      <c r="Z8" s="38"/>
      <c r="AA8" s="34">
        <f t="shared" si="3"/>
        <v>204.96</v>
      </c>
      <c r="AB8" s="34"/>
      <c r="AC8" s="39" t="s">
        <v>32</v>
      </c>
      <c r="AD8" s="40"/>
      <c r="AE8" s="40"/>
      <c r="AF8" s="40"/>
      <c r="AG8" s="40"/>
      <c r="AH8" s="49"/>
      <c r="AI8" s="42" t="s">
        <v>27</v>
      </c>
      <c r="AJ8" s="42"/>
      <c r="AK8" s="42"/>
      <c r="AL8" s="43"/>
      <c r="AM8" s="111"/>
      <c r="AN8" s="112"/>
      <c r="AO8" s="67"/>
      <c r="AP8" s="65"/>
      <c r="AQ8" s="65"/>
      <c r="AU8" s="65"/>
    </row>
    <row r="9" ht="21.75" customHeight="1" spans="1:47">
      <c r="A9" s="14">
        <f t="shared" si="4"/>
        <v>3</v>
      </c>
      <c r="B9" s="18" t="s">
        <v>33</v>
      </c>
      <c r="C9" s="19"/>
      <c r="D9" s="20"/>
      <c r="E9" s="40" t="s">
        <v>22</v>
      </c>
      <c r="F9" s="105" t="s">
        <v>34</v>
      </c>
      <c r="G9" s="106"/>
      <c r="H9" s="106"/>
      <c r="I9" s="107"/>
      <c r="J9" s="108" t="s">
        <v>35</v>
      </c>
      <c r="K9" s="109"/>
      <c r="L9" s="109"/>
      <c r="M9" s="110"/>
      <c r="N9" s="33" t="s">
        <v>36</v>
      </c>
      <c r="O9" s="33" t="s">
        <v>36</v>
      </c>
      <c r="P9" s="29">
        <v>10</v>
      </c>
      <c r="Q9" s="36"/>
      <c r="R9" s="29">
        <v>10</v>
      </c>
      <c r="S9" s="36"/>
      <c r="T9" s="33">
        <f t="shared" si="0"/>
        <v>11200</v>
      </c>
      <c r="U9" s="33"/>
      <c r="V9" s="34">
        <f t="shared" si="1"/>
        <v>683.2</v>
      </c>
      <c r="W9" s="35">
        <v>0.8</v>
      </c>
      <c r="X9" s="33"/>
      <c r="Y9" s="37">
        <f t="shared" si="2"/>
        <v>546.56</v>
      </c>
      <c r="Z9" s="38"/>
      <c r="AA9" s="34">
        <f t="shared" si="3"/>
        <v>136.64</v>
      </c>
      <c r="AB9" s="34"/>
      <c r="AC9" s="39" t="s">
        <v>37</v>
      </c>
      <c r="AD9" s="40"/>
      <c r="AE9" s="40"/>
      <c r="AF9" s="40"/>
      <c r="AG9" s="40"/>
      <c r="AH9" s="49"/>
      <c r="AI9" s="42" t="s">
        <v>27</v>
      </c>
      <c r="AJ9" s="42"/>
      <c r="AK9" s="42"/>
      <c r="AL9" s="43"/>
      <c r="AM9" s="111"/>
      <c r="AN9" s="112"/>
      <c r="AO9" s="67"/>
      <c r="AP9" s="65"/>
      <c r="AQ9" s="65"/>
      <c r="AU9" s="65"/>
    </row>
    <row r="10" ht="21.75" customHeight="1" spans="1:47">
      <c r="A10" s="14">
        <f t="shared" si="4"/>
        <v>4</v>
      </c>
      <c r="B10" s="18" t="s">
        <v>38</v>
      </c>
      <c r="C10" s="19"/>
      <c r="D10" s="20"/>
      <c r="E10" s="40" t="s">
        <v>22</v>
      </c>
      <c r="F10" s="105" t="s">
        <v>39</v>
      </c>
      <c r="G10" s="106"/>
      <c r="H10" s="106"/>
      <c r="I10" s="107"/>
      <c r="J10" s="108" t="s">
        <v>40</v>
      </c>
      <c r="K10" s="109"/>
      <c r="L10" s="109"/>
      <c r="M10" s="110"/>
      <c r="N10" s="33" t="s">
        <v>36</v>
      </c>
      <c r="O10" s="33" t="s">
        <v>36</v>
      </c>
      <c r="P10" s="29">
        <v>10.2</v>
      </c>
      <c r="Q10" s="36"/>
      <c r="R10" s="29">
        <v>10.2</v>
      </c>
      <c r="S10" s="36"/>
      <c r="T10" s="33">
        <f t="shared" si="0"/>
        <v>11424</v>
      </c>
      <c r="U10" s="33"/>
      <c r="V10" s="34">
        <f t="shared" si="1"/>
        <v>696.864</v>
      </c>
      <c r="W10" s="35">
        <v>0.8</v>
      </c>
      <c r="X10" s="33"/>
      <c r="Y10" s="37">
        <f t="shared" si="2"/>
        <v>557.4912</v>
      </c>
      <c r="Z10" s="38"/>
      <c r="AA10" s="34">
        <f t="shared" si="3"/>
        <v>139.3728</v>
      </c>
      <c r="AB10" s="34"/>
      <c r="AC10" s="39" t="s">
        <v>41</v>
      </c>
      <c r="AD10" s="40"/>
      <c r="AE10" s="40"/>
      <c r="AF10" s="40"/>
      <c r="AG10" s="40"/>
      <c r="AH10" s="49"/>
      <c r="AI10" s="42" t="s">
        <v>27</v>
      </c>
      <c r="AJ10" s="42"/>
      <c r="AK10" s="42"/>
      <c r="AL10" s="43"/>
      <c r="AM10" s="111"/>
      <c r="AN10" s="112"/>
      <c r="AO10" s="67"/>
      <c r="AP10" s="65"/>
      <c r="AQ10" s="65"/>
      <c r="AU10" s="65"/>
    </row>
    <row r="11" ht="21.75" customHeight="1" spans="1:47">
      <c r="A11" s="14">
        <f t="shared" si="4"/>
        <v>5</v>
      </c>
      <c r="B11" s="18" t="s">
        <v>42</v>
      </c>
      <c r="C11" s="19"/>
      <c r="D11" s="20"/>
      <c r="E11" s="40" t="s">
        <v>22</v>
      </c>
      <c r="F11" s="105" t="s">
        <v>43</v>
      </c>
      <c r="G11" s="106"/>
      <c r="H11" s="106"/>
      <c r="I11" s="107"/>
      <c r="J11" s="108" t="s">
        <v>44</v>
      </c>
      <c r="K11" s="109"/>
      <c r="L11" s="109"/>
      <c r="M11" s="110"/>
      <c r="N11" s="33" t="s">
        <v>36</v>
      </c>
      <c r="O11" s="33" t="s">
        <v>36</v>
      </c>
      <c r="P11" s="29">
        <v>11.5</v>
      </c>
      <c r="Q11" s="36"/>
      <c r="R11" s="29">
        <v>11.5</v>
      </c>
      <c r="S11" s="36"/>
      <c r="T11" s="33">
        <f t="shared" si="0"/>
        <v>12880</v>
      </c>
      <c r="U11" s="33"/>
      <c r="V11" s="34">
        <f t="shared" si="1"/>
        <v>785.68</v>
      </c>
      <c r="W11" s="35">
        <v>0.8</v>
      </c>
      <c r="X11" s="33"/>
      <c r="Y11" s="37">
        <f t="shared" si="2"/>
        <v>628.544</v>
      </c>
      <c r="Z11" s="38"/>
      <c r="AA11" s="34">
        <f t="shared" si="3"/>
        <v>157.136</v>
      </c>
      <c r="AB11" s="34"/>
      <c r="AC11" s="39" t="s">
        <v>45</v>
      </c>
      <c r="AD11" s="40"/>
      <c r="AE11" s="40"/>
      <c r="AF11" s="40"/>
      <c r="AG11" s="40"/>
      <c r="AH11" s="49"/>
      <c r="AI11" s="42" t="s">
        <v>27</v>
      </c>
      <c r="AJ11" s="42"/>
      <c r="AK11" s="42"/>
      <c r="AL11" s="43"/>
      <c r="AM11" s="111"/>
      <c r="AN11" s="112"/>
      <c r="AO11" s="67"/>
      <c r="AP11" s="65"/>
      <c r="AQ11" s="65"/>
      <c r="AU11" s="65"/>
    </row>
    <row r="12" ht="21.75" customHeight="1" spans="1:47">
      <c r="A12" s="14">
        <f t="shared" si="4"/>
        <v>6</v>
      </c>
      <c r="B12" s="18" t="s">
        <v>46</v>
      </c>
      <c r="C12" s="19"/>
      <c r="D12" s="20"/>
      <c r="E12" s="40" t="s">
        <v>22</v>
      </c>
      <c r="F12" s="105" t="s">
        <v>47</v>
      </c>
      <c r="G12" s="106"/>
      <c r="H12" s="106"/>
      <c r="I12" s="107"/>
      <c r="J12" s="108" t="s">
        <v>48</v>
      </c>
      <c r="K12" s="109"/>
      <c r="L12" s="109"/>
      <c r="M12" s="110"/>
      <c r="N12" s="33" t="s">
        <v>49</v>
      </c>
      <c r="O12" s="33" t="s">
        <v>49</v>
      </c>
      <c r="P12" s="29">
        <v>9.6</v>
      </c>
      <c r="Q12" s="36"/>
      <c r="R12" s="29">
        <v>9.6</v>
      </c>
      <c r="S12" s="36"/>
      <c r="T12" s="33">
        <f t="shared" si="0"/>
        <v>10752</v>
      </c>
      <c r="U12" s="33"/>
      <c r="V12" s="34">
        <f t="shared" si="1"/>
        <v>655.872</v>
      </c>
      <c r="W12" s="35">
        <v>0.8</v>
      </c>
      <c r="X12" s="33"/>
      <c r="Y12" s="37">
        <f t="shared" si="2"/>
        <v>524.6976</v>
      </c>
      <c r="Z12" s="38"/>
      <c r="AA12" s="34">
        <f t="shared" si="3"/>
        <v>131.1744</v>
      </c>
      <c r="AB12" s="34"/>
      <c r="AC12" s="39" t="s">
        <v>50</v>
      </c>
      <c r="AD12" s="40"/>
      <c r="AE12" s="40"/>
      <c r="AF12" s="40"/>
      <c r="AG12" s="40"/>
      <c r="AH12" s="49"/>
      <c r="AI12" s="42" t="s">
        <v>27</v>
      </c>
      <c r="AJ12" s="42"/>
      <c r="AK12" s="42"/>
      <c r="AL12" s="43"/>
      <c r="AM12" s="111"/>
      <c r="AN12" s="112"/>
      <c r="AO12" s="67"/>
      <c r="AP12" s="65"/>
      <c r="AQ12" s="65"/>
      <c r="AU12" s="65"/>
    </row>
    <row r="13" ht="21.75" customHeight="1" spans="1:47">
      <c r="A13" s="14">
        <f t="shared" si="4"/>
        <v>7</v>
      </c>
      <c r="B13" s="18" t="s">
        <v>51</v>
      </c>
      <c r="C13" s="19"/>
      <c r="D13" s="20"/>
      <c r="E13" s="40" t="s">
        <v>22</v>
      </c>
      <c r="F13" s="105" t="s">
        <v>23</v>
      </c>
      <c r="G13" s="106"/>
      <c r="H13" s="106"/>
      <c r="I13" s="107"/>
      <c r="J13" s="108" t="s">
        <v>30</v>
      </c>
      <c r="K13" s="109"/>
      <c r="L13" s="109"/>
      <c r="M13" s="110"/>
      <c r="N13" s="33" t="s">
        <v>36</v>
      </c>
      <c r="O13" s="33" t="s">
        <v>36</v>
      </c>
      <c r="P13" s="29">
        <v>10.5</v>
      </c>
      <c r="Q13" s="36"/>
      <c r="R13" s="29">
        <v>10.5</v>
      </c>
      <c r="S13" s="36"/>
      <c r="T13" s="33">
        <f t="shared" si="0"/>
        <v>11760</v>
      </c>
      <c r="U13" s="33"/>
      <c r="V13" s="34">
        <f t="shared" si="1"/>
        <v>717.36</v>
      </c>
      <c r="W13" s="35">
        <v>0.8</v>
      </c>
      <c r="X13" s="33"/>
      <c r="Y13" s="37">
        <f t="shared" si="2"/>
        <v>573.888</v>
      </c>
      <c r="Z13" s="38"/>
      <c r="AA13" s="34">
        <f t="shared" si="3"/>
        <v>143.472</v>
      </c>
      <c r="AB13" s="34"/>
      <c r="AC13" s="39" t="s">
        <v>52</v>
      </c>
      <c r="AD13" s="40"/>
      <c r="AE13" s="40"/>
      <c r="AF13" s="40"/>
      <c r="AG13" s="40"/>
      <c r="AH13" s="49"/>
      <c r="AI13" s="42" t="s">
        <v>27</v>
      </c>
      <c r="AJ13" s="42"/>
      <c r="AK13" s="42"/>
      <c r="AL13" s="43"/>
      <c r="AM13" s="111"/>
      <c r="AN13" s="112"/>
      <c r="AO13" s="67"/>
      <c r="AP13" s="65"/>
      <c r="AQ13" s="65"/>
      <c r="AU13" s="65"/>
    </row>
    <row r="14" ht="21.75" customHeight="1" spans="1:47">
      <c r="A14" s="14">
        <f t="shared" si="4"/>
        <v>8</v>
      </c>
      <c r="B14" s="18" t="s">
        <v>53</v>
      </c>
      <c r="C14" s="19"/>
      <c r="D14" s="20"/>
      <c r="E14" s="40" t="s">
        <v>22</v>
      </c>
      <c r="F14" s="105" t="s">
        <v>54</v>
      </c>
      <c r="G14" s="106"/>
      <c r="H14" s="106"/>
      <c r="I14" s="107"/>
      <c r="J14" s="108" t="s">
        <v>30</v>
      </c>
      <c r="K14" s="109"/>
      <c r="L14" s="109"/>
      <c r="M14" s="110"/>
      <c r="N14" s="33" t="s">
        <v>25</v>
      </c>
      <c r="O14" s="33" t="s">
        <v>25</v>
      </c>
      <c r="P14" s="29">
        <v>10</v>
      </c>
      <c r="Q14" s="36"/>
      <c r="R14" s="29">
        <v>10</v>
      </c>
      <c r="S14" s="36"/>
      <c r="T14" s="33">
        <f t="shared" si="0"/>
        <v>11200</v>
      </c>
      <c r="U14" s="33"/>
      <c r="V14" s="34">
        <f t="shared" si="1"/>
        <v>683.2</v>
      </c>
      <c r="W14" s="35">
        <v>0.8</v>
      </c>
      <c r="X14" s="33"/>
      <c r="Y14" s="37">
        <f t="shared" si="2"/>
        <v>546.56</v>
      </c>
      <c r="Z14" s="38"/>
      <c r="AA14" s="34">
        <f t="shared" si="3"/>
        <v>136.64</v>
      </c>
      <c r="AB14" s="34"/>
      <c r="AC14" s="39" t="s">
        <v>55</v>
      </c>
      <c r="AD14" s="40"/>
      <c r="AE14" s="40"/>
      <c r="AF14" s="40"/>
      <c r="AG14" s="40"/>
      <c r="AH14" s="49"/>
      <c r="AI14" s="42" t="s">
        <v>27</v>
      </c>
      <c r="AJ14" s="42"/>
      <c r="AK14" s="42"/>
      <c r="AL14" s="43"/>
      <c r="AM14" s="111"/>
      <c r="AN14" s="112"/>
      <c r="AO14" s="67"/>
      <c r="AP14" s="65"/>
      <c r="AQ14" s="65"/>
      <c r="AU14" s="65"/>
    </row>
    <row r="15" ht="21.75" customHeight="1" spans="1:47">
      <c r="A15" s="14">
        <f t="shared" si="4"/>
        <v>9</v>
      </c>
      <c r="B15" s="18" t="s">
        <v>56</v>
      </c>
      <c r="C15" s="19"/>
      <c r="D15" s="20"/>
      <c r="E15" s="40" t="s">
        <v>22</v>
      </c>
      <c r="F15" s="105" t="s">
        <v>57</v>
      </c>
      <c r="G15" s="106"/>
      <c r="H15" s="106"/>
      <c r="I15" s="107"/>
      <c r="J15" s="108" t="s">
        <v>58</v>
      </c>
      <c r="K15" s="109"/>
      <c r="L15" s="109"/>
      <c r="M15" s="110"/>
      <c r="N15" s="33" t="s">
        <v>36</v>
      </c>
      <c r="O15" s="33" t="s">
        <v>36</v>
      </c>
      <c r="P15" s="29">
        <v>10.2</v>
      </c>
      <c r="Q15" s="36"/>
      <c r="R15" s="29">
        <v>10.2</v>
      </c>
      <c r="S15" s="36"/>
      <c r="T15" s="33">
        <f t="shared" si="0"/>
        <v>11424</v>
      </c>
      <c r="U15" s="33"/>
      <c r="V15" s="34">
        <f t="shared" si="1"/>
        <v>696.864</v>
      </c>
      <c r="W15" s="35">
        <v>0.8</v>
      </c>
      <c r="X15" s="33"/>
      <c r="Y15" s="37">
        <f t="shared" si="2"/>
        <v>557.4912</v>
      </c>
      <c r="Z15" s="38"/>
      <c r="AA15" s="34">
        <f t="shared" si="3"/>
        <v>139.3728</v>
      </c>
      <c r="AB15" s="34"/>
      <c r="AC15" s="39" t="s">
        <v>59</v>
      </c>
      <c r="AD15" s="40"/>
      <c r="AE15" s="40"/>
      <c r="AF15" s="40"/>
      <c r="AG15" s="40"/>
      <c r="AH15" s="49"/>
      <c r="AI15" s="42" t="s">
        <v>27</v>
      </c>
      <c r="AJ15" s="42"/>
      <c r="AK15" s="42"/>
      <c r="AL15" s="43"/>
      <c r="AM15" s="111"/>
      <c r="AN15" s="112"/>
      <c r="AO15" s="67"/>
      <c r="AP15" s="65"/>
      <c r="AQ15" s="65"/>
      <c r="AU15" s="65"/>
    </row>
    <row r="16" ht="21.75" customHeight="1" spans="1:47">
      <c r="A16" s="14">
        <f t="shared" si="4"/>
        <v>10</v>
      </c>
      <c r="B16" s="18" t="s">
        <v>60</v>
      </c>
      <c r="C16" s="19"/>
      <c r="D16" s="20"/>
      <c r="E16" s="40" t="s">
        <v>22</v>
      </c>
      <c r="F16" s="105" t="s">
        <v>61</v>
      </c>
      <c r="G16" s="106"/>
      <c r="H16" s="106"/>
      <c r="I16" s="107"/>
      <c r="J16" s="108" t="s">
        <v>62</v>
      </c>
      <c r="K16" s="109"/>
      <c r="L16" s="109"/>
      <c r="M16" s="110"/>
      <c r="N16" s="33" t="s">
        <v>36</v>
      </c>
      <c r="O16" s="33" t="s">
        <v>36</v>
      </c>
      <c r="P16" s="29">
        <v>11.52</v>
      </c>
      <c r="Q16" s="36"/>
      <c r="R16" s="29">
        <v>11.52</v>
      </c>
      <c r="S16" s="36"/>
      <c r="T16" s="33">
        <f t="shared" si="0"/>
        <v>12902.4</v>
      </c>
      <c r="U16" s="33"/>
      <c r="V16" s="34">
        <f t="shared" si="1"/>
        <v>787.0464</v>
      </c>
      <c r="W16" s="35">
        <v>0.8</v>
      </c>
      <c r="X16" s="33"/>
      <c r="Y16" s="37">
        <f t="shared" si="2"/>
        <v>629.63712</v>
      </c>
      <c r="Z16" s="38"/>
      <c r="AA16" s="34">
        <f t="shared" si="3"/>
        <v>157.40928</v>
      </c>
      <c r="AB16" s="34"/>
      <c r="AC16" s="39" t="s">
        <v>63</v>
      </c>
      <c r="AD16" s="40"/>
      <c r="AE16" s="40"/>
      <c r="AF16" s="40"/>
      <c r="AG16" s="40"/>
      <c r="AH16" s="49"/>
      <c r="AI16" s="42" t="s">
        <v>27</v>
      </c>
      <c r="AJ16" s="42"/>
      <c r="AK16" s="42"/>
      <c r="AL16" s="43"/>
      <c r="AM16" s="111"/>
      <c r="AN16" s="112"/>
      <c r="AO16" s="67"/>
      <c r="AP16" s="65"/>
      <c r="AQ16" s="65"/>
      <c r="AU16" s="65"/>
    </row>
    <row r="17" ht="21.75" customHeight="1" spans="1:47">
      <c r="A17" s="14">
        <f t="shared" si="4"/>
        <v>11</v>
      </c>
      <c r="B17" s="18" t="s">
        <v>64</v>
      </c>
      <c r="C17" s="19"/>
      <c r="D17" s="20"/>
      <c r="E17" s="40" t="s">
        <v>22</v>
      </c>
      <c r="F17" s="105" t="s">
        <v>65</v>
      </c>
      <c r="G17" s="106"/>
      <c r="H17" s="106"/>
      <c r="I17" s="107"/>
      <c r="J17" s="108" t="s">
        <v>66</v>
      </c>
      <c r="K17" s="109"/>
      <c r="L17" s="109"/>
      <c r="M17" s="110"/>
      <c r="N17" s="33" t="s">
        <v>36</v>
      </c>
      <c r="O17" s="33" t="s">
        <v>36</v>
      </c>
      <c r="P17" s="29">
        <v>7.68</v>
      </c>
      <c r="Q17" s="36"/>
      <c r="R17" s="29">
        <v>7.68</v>
      </c>
      <c r="S17" s="36"/>
      <c r="T17" s="33">
        <f t="shared" si="0"/>
        <v>8601.6</v>
      </c>
      <c r="U17" s="33"/>
      <c r="V17" s="34">
        <f t="shared" si="1"/>
        <v>524.6976</v>
      </c>
      <c r="W17" s="35">
        <v>0.8</v>
      </c>
      <c r="X17" s="33"/>
      <c r="Y17" s="37">
        <f t="shared" si="2"/>
        <v>419.75808</v>
      </c>
      <c r="Z17" s="38"/>
      <c r="AA17" s="34">
        <f t="shared" si="3"/>
        <v>104.93952</v>
      </c>
      <c r="AB17" s="34"/>
      <c r="AC17" s="39" t="s">
        <v>67</v>
      </c>
      <c r="AD17" s="40"/>
      <c r="AE17" s="40"/>
      <c r="AF17" s="40"/>
      <c r="AG17" s="40"/>
      <c r="AH17" s="49"/>
      <c r="AI17" s="42" t="s">
        <v>27</v>
      </c>
      <c r="AJ17" s="42"/>
      <c r="AK17" s="42"/>
      <c r="AL17" s="43"/>
      <c r="AM17" s="111"/>
      <c r="AN17" s="112"/>
      <c r="AO17" s="67"/>
      <c r="AP17" s="65"/>
      <c r="AQ17" s="65"/>
      <c r="AU17" s="65"/>
    </row>
    <row r="18" ht="21.75" customHeight="1" spans="1:47">
      <c r="A18" s="14">
        <f t="shared" si="4"/>
        <v>12</v>
      </c>
      <c r="B18" s="18" t="s">
        <v>68</v>
      </c>
      <c r="C18" s="19"/>
      <c r="D18" s="20"/>
      <c r="E18" s="40" t="s">
        <v>22</v>
      </c>
      <c r="F18" s="105" t="s">
        <v>29</v>
      </c>
      <c r="G18" s="106"/>
      <c r="H18" s="106"/>
      <c r="I18" s="107"/>
      <c r="J18" s="108" t="s">
        <v>69</v>
      </c>
      <c r="K18" s="109"/>
      <c r="L18" s="109"/>
      <c r="M18" s="110"/>
      <c r="N18" s="33" t="s">
        <v>36</v>
      </c>
      <c r="O18" s="33" t="s">
        <v>36</v>
      </c>
      <c r="P18" s="29">
        <v>35</v>
      </c>
      <c r="Q18" s="36"/>
      <c r="R18" s="29">
        <v>35</v>
      </c>
      <c r="S18" s="36"/>
      <c r="T18" s="33">
        <f t="shared" si="0"/>
        <v>39200</v>
      </c>
      <c r="U18" s="33"/>
      <c r="V18" s="34">
        <f t="shared" si="1"/>
        <v>2391.2</v>
      </c>
      <c r="W18" s="35">
        <v>0.8</v>
      </c>
      <c r="X18" s="33"/>
      <c r="Y18" s="37">
        <f t="shared" si="2"/>
        <v>1912.96</v>
      </c>
      <c r="Z18" s="38"/>
      <c r="AA18" s="34">
        <f t="shared" si="3"/>
        <v>478.24</v>
      </c>
      <c r="AB18" s="34"/>
      <c r="AC18" s="39" t="s">
        <v>70</v>
      </c>
      <c r="AD18" s="40"/>
      <c r="AE18" s="40"/>
      <c r="AF18" s="40"/>
      <c r="AG18" s="40"/>
      <c r="AH18" s="49"/>
      <c r="AI18" s="42" t="s">
        <v>27</v>
      </c>
      <c r="AJ18" s="42"/>
      <c r="AK18" s="42"/>
      <c r="AL18" s="43"/>
      <c r="AM18" s="111"/>
      <c r="AN18" s="112"/>
      <c r="AO18" s="67"/>
      <c r="AP18" s="65"/>
      <c r="AQ18" s="65"/>
      <c r="AU18" s="65"/>
    </row>
    <row r="19" ht="18.6" customHeight="1" spans="1:47">
      <c r="A19" s="14">
        <f t="shared" ref="A19:A26" si="5">ROW()-6</f>
        <v>13</v>
      </c>
      <c r="B19" s="15" t="s">
        <v>71</v>
      </c>
      <c r="C19" s="15"/>
      <c r="D19" s="15"/>
      <c r="E19" s="40" t="s">
        <v>22</v>
      </c>
      <c r="F19" s="75" t="s">
        <v>72</v>
      </c>
      <c r="G19" s="75"/>
      <c r="H19" s="75"/>
      <c r="I19" s="75"/>
      <c r="J19" s="33" t="s">
        <v>73</v>
      </c>
      <c r="K19" s="33"/>
      <c r="L19" s="33"/>
      <c r="M19" s="33"/>
      <c r="N19" s="33" t="s">
        <v>49</v>
      </c>
      <c r="O19" s="33" t="s">
        <v>49</v>
      </c>
      <c r="P19" s="28">
        <v>7.8</v>
      </c>
      <c r="Q19" s="28"/>
      <c r="R19" s="28">
        <v>7.8</v>
      </c>
      <c r="S19" s="28"/>
      <c r="T19" s="33">
        <f t="shared" ref="T19:T47" si="6">P19*1120</f>
        <v>8736</v>
      </c>
      <c r="U19" s="33"/>
      <c r="V19" s="34">
        <f t="shared" ref="V19:V47" si="7">P19*68.32</f>
        <v>532.896</v>
      </c>
      <c r="W19" s="35">
        <v>0.8</v>
      </c>
      <c r="X19" s="33"/>
      <c r="Y19" s="37">
        <f t="shared" ref="Y19:Y47" si="8">V19*W19</f>
        <v>426.3168</v>
      </c>
      <c r="Z19" s="38"/>
      <c r="AA19" s="34">
        <f t="shared" ref="AA19:AA47" si="9">P19*13.664</f>
        <v>106.5792</v>
      </c>
      <c r="AB19" s="34"/>
      <c r="AC19" s="16" t="s">
        <v>74</v>
      </c>
      <c r="AD19" s="16"/>
      <c r="AE19" s="16"/>
      <c r="AF19" s="16"/>
      <c r="AG19" s="16"/>
      <c r="AH19" s="16"/>
      <c r="AI19" s="42" t="s">
        <v>27</v>
      </c>
      <c r="AJ19" s="42"/>
      <c r="AK19" s="42"/>
      <c r="AL19" s="44"/>
      <c r="AM19" s="44"/>
      <c r="AN19" s="45"/>
      <c r="AO19" s="70"/>
      <c r="AP19" s="71"/>
      <c r="AQ19" s="65"/>
      <c r="AU19" s="65"/>
    </row>
    <row r="20" ht="18.6" customHeight="1" spans="1:47">
      <c r="A20" s="14">
        <f t="shared" si="5"/>
        <v>14</v>
      </c>
      <c r="B20" s="15" t="s">
        <v>75</v>
      </c>
      <c r="C20" s="15"/>
      <c r="D20" s="15"/>
      <c r="E20" s="40" t="s">
        <v>22</v>
      </c>
      <c r="F20" s="75" t="s">
        <v>54</v>
      </c>
      <c r="G20" s="75"/>
      <c r="H20" s="75"/>
      <c r="I20" s="75"/>
      <c r="J20" s="33" t="s">
        <v>76</v>
      </c>
      <c r="K20" s="33"/>
      <c r="L20" s="33"/>
      <c r="M20" s="33"/>
      <c r="N20" s="33" t="s">
        <v>49</v>
      </c>
      <c r="O20" s="33" t="s">
        <v>49</v>
      </c>
      <c r="P20" s="28">
        <v>17</v>
      </c>
      <c r="Q20" s="28"/>
      <c r="R20" s="28">
        <v>17</v>
      </c>
      <c r="S20" s="28"/>
      <c r="T20" s="33">
        <f t="shared" si="6"/>
        <v>19040</v>
      </c>
      <c r="U20" s="33"/>
      <c r="V20" s="34">
        <f t="shared" si="7"/>
        <v>1161.44</v>
      </c>
      <c r="W20" s="35">
        <v>0.8</v>
      </c>
      <c r="X20" s="33"/>
      <c r="Y20" s="37">
        <f t="shared" si="8"/>
        <v>929.152</v>
      </c>
      <c r="Z20" s="38"/>
      <c r="AA20" s="34">
        <f t="shared" si="9"/>
        <v>232.288</v>
      </c>
      <c r="AB20" s="34"/>
      <c r="AC20" s="16" t="s">
        <v>77</v>
      </c>
      <c r="AD20" s="16"/>
      <c r="AE20" s="16"/>
      <c r="AF20" s="16"/>
      <c r="AG20" s="16"/>
      <c r="AH20" s="16"/>
      <c r="AI20" s="42" t="s">
        <v>27</v>
      </c>
      <c r="AJ20" s="42"/>
      <c r="AK20" s="42"/>
      <c r="AL20" s="42"/>
      <c r="AM20" s="42"/>
      <c r="AN20" s="42"/>
      <c r="AO20" s="67"/>
      <c r="AP20" s="71"/>
      <c r="AQ20" s="65"/>
      <c r="AU20" s="65"/>
    </row>
    <row r="21" ht="18.6" customHeight="1" spans="1:47">
      <c r="A21" s="14">
        <f t="shared" si="5"/>
        <v>15</v>
      </c>
      <c r="B21" s="15" t="s">
        <v>78</v>
      </c>
      <c r="C21" s="15"/>
      <c r="D21" s="15"/>
      <c r="E21" s="40" t="s">
        <v>22</v>
      </c>
      <c r="F21" s="75" t="s">
        <v>43</v>
      </c>
      <c r="G21" s="75"/>
      <c r="H21" s="75"/>
      <c r="I21" s="75"/>
      <c r="J21" s="33" t="s">
        <v>79</v>
      </c>
      <c r="K21" s="33"/>
      <c r="L21" s="33"/>
      <c r="M21" s="33"/>
      <c r="N21" s="33" t="s">
        <v>80</v>
      </c>
      <c r="O21" s="33" t="s">
        <v>80</v>
      </c>
      <c r="P21" s="28">
        <v>74.68</v>
      </c>
      <c r="Q21" s="28"/>
      <c r="R21" s="28">
        <v>74.68</v>
      </c>
      <c r="S21" s="28"/>
      <c r="T21" s="33">
        <f t="shared" si="6"/>
        <v>83641.6</v>
      </c>
      <c r="U21" s="33"/>
      <c r="V21" s="34">
        <f t="shared" si="7"/>
        <v>5102.1376</v>
      </c>
      <c r="W21" s="35">
        <v>0.8</v>
      </c>
      <c r="X21" s="33"/>
      <c r="Y21" s="37">
        <f t="shared" si="8"/>
        <v>4081.71008</v>
      </c>
      <c r="Z21" s="38"/>
      <c r="AA21" s="34">
        <f t="shared" si="9"/>
        <v>1020.42752</v>
      </c>
      <c r="AB21" s="34"/>
      <c r="AC21" s="16" t="s">
        <v>81</v>
      </c>
      <c r="AD21" s="16"/>
      <c r="AE21" s="16"/>
      <c r="AF21" s="16"/>
      <c r="AG21" s="16"/>
      <c r="AH21" s="16"/>
      <c r="AI21" s="42" t="s">
        <v>27</v>
      </c>
      <c r="AJ21" s="42"/>
      <c r="AK21" s="42"/>
      <c r="AL21" s="42"/>
      <c r="AM21" s="42"/>
      <c r="AN21" s="42"/>
      <c r="AO21" s="67"/>
      <c r="AP21" s="65"/>
      <c r="AQ21" s="65"/>
      <c r="AU21" s="65"/>
    </row>
    <row r="22" ht="18.6" customHeight="1" spans="1:47">
      <c r="A22" s="14">
        <f t="shared" si="5"/>
        <v>16</v>
      </c>
      <c r="B22" s="15" t="s">
        <v>82</v>
      </c>
      <c r="C22" s="15"/>
      <c r="D22" s="15"/>
      <c r="E22" s="40" t="s">
        <v>22</v>
      </c>
      <c r="F22" s="75" t="s">
        <v>83</v>
      </c>
      <c r="G22" s="75"/>
      <c r="H22" s="75"/>
      <c r="I22" s="75"/>
      <c r="J22" s="33" t="s">
        <v>84</v>
      </c>
      <c r="K22" s="33"/>
      <c r="L22" s="33"/>
      <c r="M22" s="33"/>
      <c r="N22" s="33" t="s">
        <v>49</v>
      </c>
      <c r="O22" s="33" t="s">
        <v>49</v>
      </c>
      <c r="P22" s="28">
        <v>86.5</v>
      </c>
      <c r="Q22" s="28"/>
      <c r="R22" s="28">
        <v>86.5</v>
      </c>
      <c r="S22" s="28"/>
      <c r="T22" s="33">
        <f t="shared" si="6"/>
        <v>96880</v>
      </c>
      <c r="U22" s="33"/>
      <c r="V22" s="34">
        <f t="shared" si="7"/>
        <v>5909.68</v>
      </c>
      <c r="W22" s="35">
        <v>0.8</v>
      </c>
      <c r="X22" s="33"/>
      <c r="Y22" s="37">
        <f t="shared" si="8"/>
        <v>4727.744</v>
      </c>
      <c r="Z22" s="38"/>
      <c r="AA22" s="34">
        <f t="shared" si="9"/>
        <v>1181.936</v>
      </c>
      <c r="AB22" s="34"/>
      <c r="AC22" s="16" t="s">
        <v>85</v>
      </c>
      <c r="AD22" s="16"/>
      <c r="AE22" s="16"/>
      <c r="AF22" s="16"/>
      <c r="AG22" s="16"/>
      <c r="AH22" s="16"/>
      <c r="AI22" s="42" t="s">
        <v>27</v>
      </c>
      <c r="AJ22" s="42"/>
      <c r="AK22" s="42"/>
      <c r="AL22" s="46"/>
      <c r="AM22" s="46"/>
      <c r="AN22" s="47"/>
      <c r="AO22" s="69"/>
      <c r="AP22" s="71"/>
      <c r="AQ22" s="65"/>
      <c r="AU22" s="65"/>
    </row>
    <row r="23" ht="18.6" customHeight="1" spans="1:47">
      <c r="A23" s="14">
        <f t="shared" si="5"/>
        <v>17</v>
      </c>
      <c r="B23" s="15" t="s">
        <v>86</v>
      </c>
      <c r="C23" s="15"/>
      <c r="D23" s="15"/>
      <c r="E23" s="40" t="s">
        <v>22</v>
      </c>
      <c r="F23" s="75" t="s">
        <v>87</v>
      </c>
      <c r="G23" s="75"/>
      <c r="H23" s="75"/>
      <c r="I23" s="75"/>
      <c r="J23" s="33" t="s">
        <v>88</v>
      </c>
      <c r="K23" s="33"/>
      <c r="L23" s="33"/>
      <c r="M23" s="33"/>
      <c r="N23" s="33" t="s">
        <v>49</v>
      </c>
      <c r="O23" s="33" t="s">
        <v>49</v>
      </c>
      <c r="P23" s="28">
        <v>19.2</v>
      </c>
      <c r="Q23" s="28"/>
      <c r="R23" s="28">
        <v>19.2</v>
      </c>
      <c r="S23" s="28"/>
      <c r="T23" s="33">
        <f t="shared" si="6"/>
        <v>21504</v>
      </c>
      <c r="U23" s="33"/>
      <c r="V23" s="34">
        <f t="shared" si="7"/>
        <v>1311.744</v>
      </c>
      <c r="W23" s="35">
        <v>0.8</v>
      </c>
      <c r="X23" s="33"/>
      <c r="Y23" s="37">
        <f t="shared" si="8"/>
        <v>1049.3952</v>
      </c>
      <c r="Z23" s="38"/>
      <c r="AA23" s="34">
        <f t="shared" si="9"/>
        <v>262.3488</v>
      </c>
      <c r="AB23" s="34"/>
      <c r="AC23" s="16" t="s">
        <v>89</v>
      </c>
      <c r="AD23" s="16"/>
      <c r="AE23" s="16"/>
      <c r="AF23" s="16"/>
      <c r="AG23" s="16"/>
      <c r="AH23" s="16"/>
      <c r="AI23" s="42" t="s">
        <v>27</v>
      </c>
      <c r="AJ23" s="42"/>
      <c r="AK23" s="42"/>
      <c r="AL23" s="42"/>
      <c r="AM23" s="42"/>
      <c r="AN23" s="43"/>
      <c r="AO23" s="67"/>
      <c r="AP23" s="71"/>
      <c r="AQ23" s="65"/>
      <c r="AU23" s="65"/>
    </row>
    <row r="24" ht="18.6" customHeight="1" spans="1:47">
      <c r="A24" s="14">
        <f t="shared" si="5"/>
        <v>18</v>
      </c>
      <c r="B24" s="15" t="s">
        <v>90</v>
      </c>
      <c r="C24" s="15"/>
      <c r="D24" s="15"/>
      <c r="E24" s="40" t="s">
        <v>22</v>
      </c>
      <c r="F24" s="75" t="s">
        <v>34</v>
      </c>
      <c r="G24" s="75"/>
      <c r="H24" s="75"/>
      <c r="I24" s="75"/>
      <c r="J24" s="33" t="s">
        <v>91</v>
      </c>
      <c r="K24" s="33"/>
      <c r="L24" s="33"/>
      <c r="M24" s="33"/>
      <c r="N24" s="33" t="s">
        <v>36</v>
      </c>
      <c r="O24" s="33" t="s">
        <v>36</v>
      </c>
      <c r="P24" s="28">
        <v>17</v>
      </c>
      <c r="Q24" s="28"/>
      <c r="R24" s="28">
        <v>17</v>
      </c>
      <c r="S24" s="28"/>
      <c r="T24" s="33">
        <f t="shared" si="6"/>
        <v>19040</v>
      </c>
      <c r="U24" s="33"/>
      <c r="V24" s="34">
        <f t="shared" si="7"/>
        <v>1161.44</v>
      </c>
      <c r="W24" s="35">
        <v>0.8</v>
      </c>
      <c r="X24" s="33"/>
      <c r="Y24" s="37">
        <f t="shared" si="8"/>
        <v>929.152</v>
      </c>
      <c r="Z24" s="38"/>
      <c r="AA24" s="34">
        <f t="shared" si="9"/>
        <v>232.288</v>
      </c>
      <c r="AB24" s="34"/>
      <c r="AC24" s="16" t="s">
        <v>92</v>
      </c>
      <c r="AD24" s="16"/>
      <c r="AE24" s="16"/>
      <c r="AF24" s="16"/>
      <c r="AG24" s="16"/>
      <c r="AH24" s="16"/>
      <c r="AI24" s="42" t="s">
        <v>27</v>
      </c>
      <c r="AJ24" s="42"/>
      <c r="AK24" s="42"/>
      <c r="AL24" s="42"/>
      <c r="AM24" s="42"/>
      <c r="AN24" s="43"/>
      <c r="AO24" s="67"/>
      <c r="AP24" s="71"/>
      <c r="AQ24" s="65"/>
      <c r="AU24" s="65"/>
    </row>
    <row r="25" ht="18.6" customHeight="1" spans="1:47">
      <c r="A25" s="14">
        <f t="shared" si="5"/>
        <v>19</v>
      </c>
      <c r="B25" s="15" t="s">
        <v>93</v>
      </c>
      <c r="C25" s="15"/>
      <c r="D25" s="15"/>
      <c r="E25" s="40" t="s">
        <v>22</v>
      </c>
      <c r="F25" s="75" t="s">
        <v>34</v>
      </c>
      <c r="G25" s="75"/>
      <c r="H25" s="75"/>
      <c r="I25" s="75"/>
      <c r="J25" s="33" t="s">
        <v>94</v>
      </c>
      <c r="K25" s="33"/>
      <c r="L25" s="33"/>
      <c r="M25" s="33"/>
      <c r="N25" s="33" t="s">
        <v>36</v>
      </c>
      <c r="O25" s="33" t="s">
        <v>36</v>
      </c>
      <c r="P25" s="28">
        <v>21.9</v>
      </c>
      <c r="Q25" s="28"/>
      <c r="R25" s="28">
        <v>21.9</v>
      </c>
      <c r="S25" s="28"/>
      <c r="T25" s="33">
        <f t="shared" si="6"/>
        <v>24528</v>
      </c>
      <c r="U25" s="33"/>
      <c r="V25" s="34">
        <f t="shared" si="7"/>
        <v>1496.208</v>
      </c>
      <c r="W25" s="35">
        <v>0.8</v>
      </c>
      <c r="X25" s="33"/>
      <c r="Y25" s="37">
        <f t="shared" si="8"/>
        <v>1196.9664</v>
      </c>
      <c r="Z25" s="38"/>
      <c r="AA25" s="34">
        <f t="shared" si="9"/>
        <v>299.2416</v>
      </c>
      <c r="AB25" s="34"/>
      <c r="AC25" s="16" t="s">
        <v>95</v>
      </c>
      <c r="AD25" s="16"/>
      <c r="AE25" s="16"/>
      <c r="AF25" s="16"/>
      <c r="AG25" s="16"/>
      <c r="AH25" s="16"/>
      <c r="AI25" s="42" t="s">
        <v>27</v>
      </c>
      <c r="AJ25" s="42"/>
      <c r="AK25" s="42"/>
      <c r="AL25" s="42"/>
      <c r="AM25" s="42"/>
      <c r="AN25" s="43"/>
      <c r="AO25" s="72"/>
      <c r="AP25" s="65"/>
      <c r="AQ25" s="65"/>
      <c r="AU25" s="65"/>
    </row>
    <row r="26" ht="18.6" customHeight="1" spans="1:47">
      <c r="A26" s="14">
        <f t="shared" si="5"/>
        <v>20</v>
      </c>
      <c r="B26" s="15" t="s">
        <v>96</v>
      </c>
      <c r="C26" s="15"/>
      <c r="D26" s="15"/>
      <c r="E26" s="40" t="s">
        <v>22</v>
      </c>
      <c r="F26" s="75" t="s">
        <v>97</v>
      </c>
      <c r="G26" s="75"/>
      <c r="H26" s="75"/>
      <c r="I26" s="75"/>
      <c r="J26" s="33" t="s">
        <v>98</v>
      </c>
      <c r="K26" s="33"/>
      <c r="L26" s="33"/>
      <c r="M26" s="33"/>
      <c r="N26" s="33" t="s">
        <v>36</v>
      </c>
      <c r="O26" s="33" t="s">
        <v>36</v>
      </c>
      <c r="P26" s="28">
        <v>31.5</v>
      </c>
      <c r="Q26" s="28"/>
      <c r="R26" s="28">
        <v>31.5</v>
      </c>
      <c r="S26" s="28"/>
      <c r="T26" s="33">
        <f t="shared" si="6"/>
        <v>35280</v>
      </c>
      <c r="U26" s="33"/>
      <c r="V26" s="34">
        <f t="shared" si="7"/>
        <v>2152.08</v>
      </c>
      <c r="W26" s="35">
        <v>0.8</v>
      </c>
      <c r="X26" s="33"/>
      <c r="Y26" s="37">
        <f t="shared" si="8"/>
        <v>1721.664</v>
      </c>
      <c r="Z26" s="38"/>
      <c r="AA26" s="34">
        <f t="shared" si="9"/>
        <v>430.416</v>
      </c>
      <c r="AB26" s="34"/>
      <c r="AC26" s="16" t="s">
        <v>99</v>
      </c>
      <c r="AD26" s="16"/>
      <c r="AE26" s="16"/>
      <c r="AF26" s="16"/>
      <c r="AG26" s="16"/>
      <c r="AH26" s="16"/>
      <c r="AI26" s="42" t="s">
        <v>27</v>
      </c>
      <c r="AJ26" s="42"/>
      <c r="AK26" s="42"/>
      <c r="AL26" s="14"/>
      <c r="AM26" s="14"/>
      <c r="AN26" s="48"/>
      <c r="AO26" s="69"/>
      <c r="AP26" s="71"/>
      <c r="AQ26" s="65"/>
      <c r="AU26" s="65"/>
    </row>
    <row r="27" ht="18.6" customHeight="1" spans="1:47">
      <c r="A27" s="14">
        <f t="shared" ref="A27:A36" si="10">ROW()-6</f>
        <v>21</v>
      </c>
      <c r="B27" s="15" t="s">
        <v>100</v>
      </c>
      <c r="C27" s="15"/>
      <c r="D27" s="15"/>
      <c r="E27" s="40" t="s">
        <v>22</v>
      </c>
      <c r="F27" s="75" t="s">
        <v>101</v>
      </c>
      <c r="G27" s="75"/>
      <c r="H27" s="75"/>
      <c r="I27" s="75"/>
      <c r="J27" s="33" t="s">
        <v>102</v>
      </c>
      <c r="K27" s="33"/>
      <c r="L27" s="33"/>
      <c r="M27" s="33"/>
      <c r="N27" s="33" t="s">
        <v>31</v>
      </c>
      <c r="O27" s="33" t="s">
        <v>31</v>
      </c>
      <c r="P27" s="28">
        <v>4.5</v>
      </c>
      <c r="Q27" s="28"/>
      <c r="R27" s="28">
        <v>4.5</v>
      </c>
      <c r="S27" s="28"/>
      <c r="T27" s="33">
        <f t="shared" si="6"/>
        <v>5040</v>
      </c>
      <c r="U27" s="33"/>
      <c r="V27" s="34">
        <f t="shared" si="7"/>
        <v>307.44</v>
      </c>
      <c r="W27" s="35">
        <v>0.8</v>
      </c>
      <c r="X27" s="33"/>
      <c r="Y27" s="37">
        <f t="shared" si="8"/>
        <v>245.952</v>
      </c>
      <c r="Z27" s="38"/>
      <c r="AA27" s="34">
        <f t="shared" si="9"/>
        <v>61.488</v>
      </c>
      <c r="AB27" s="34"/>
      <c r="AC27" s="16" t="s">
        <v>103</v>
      </c>
      <c r="AD27" s="16"/>
      <c r="AE27" s="16"/>
      <c r="AF27" s="16"/>
      <c r="AG27" s="16"/>
      <c r="AH27" s="16"/>
      <c r="AI27" s="42" t="s">
        <v>27</v>
      </c>
      <c r="AJ27" s="42"/>
      <c r="AK27" s="42"/>
      <c r="AL27" s="14"/>
      <c r="AM27" s="14"/>
      <c r="AN27" s="48"/>
      <c r="AO27" s="67"/>
      <c r="AP27" s="65"/>
      <c r="AQ27" s="65"/>
      <c r="AU27" s="65"/>
    </row>
    <row r="28" ht="18.6" customHeight="1" spans="1:48">
      <c r="A28" s="14">
        <f t="shared" si="10"/>
        <v>22</v>
      </c>
      <c r="B28" s="15" t="s">
        <v>104</v>
      </c>
      <c r="C28" s="15"/>
      <c r="D28" s="15"/>
      <c r="E28" s="40" t="s">
        <v>22</v>
      </c>
      <c r="F28" s="75" t="s">
        <v>97</v>
      </c>
      <c r="G28" s="75"/>
      <c r="H28" s="75"/>
      <c r="I28" s="75"/>
      <c r="J28" s="33" t="s">
        <v>105</v>
      </c>
      <c r="K28" s="33"/>
      <c r="L28" s="33"/>
      <c r="M28" s="33"/>
      <c r="N28" s="33" t="s">
        <v>31</v>
      </c>
      <c r="O28" s="33" t="s">
        <v>31</v>
      </c>
      <c r="P28" s="28">
        <v>11.52</v>
      </c>
      <c r="Q28" s="28"/>
      <c r="R28" s="28">
        <v>11.52</v>
      </c>
      <c r="S28" s="28"/>
      <c r="T28" s="33">
        <f t="shared" si="6"/>
        <v>12902.4</v>
      </c>
      <c r="U28" s="33"/>
      <c r="V28" s="34">
        <f t="shared" si="7"/>
        <v>787.0464</v>
      </c>
      <c r="W28" s="35">
        <v>0.8</v>
      </c>
      <c r="X28" s="33"/>
      <c r="Y28" s="37">
        <f t="shared" si="8"/>
        <v>629.63712</v>
      </c>
      <c r="Z28" s="38"/>
      <c r="AA28" s="34">
        <f t="shared" si="9"/>
        <v>157.40928</v>
      </c>
      <c r="AB28" s="34"/>
      <c r="AC28" s="16" t="s">
        <v>106</v>
      </c>
      <c r="AD28" s="16"/>
      <c r="AE28" s="16"/>
      <c r="AF28" s="16"/>
      <c r="AG28" s="16"/>
      <c r="AH28" s="16"/>
      <c r="AI28" s="42" t="s">
        <v>27</v>
      </c>
      <c r="AJ28" s="42"/>
      <c r="AK28" s="42"/>
      <c r="AL28" s="14"/>
      <c r="AM28" s="14"/>
      <c r="AN28" s="48"/>
      <c r="AO28" s="69"/>
      <c r="AP28" s="56"/>
      <c r="AQ28" s="56"/>
      <c r="AR28" s="56"/>
      <c r="AS28" s="56"/>
      <c r="AT28" s="56"/>
      <c r="AU28" s="59"/>
      <c r="AV28" s="61"/>
    </row>
    <row r="29" ht="18.6" customHeight="1" spans="1:48">
      <c r="A29" s="14">
        <f t="shared" si="10"/>
        <v>23</v>
      </c>
      <c r="B29" s="15" t="s">
        <v>107</v>
      </c>
      <c r="C29" s="15"/>
      <c r="D29" s="15"/>
      <c r="E29" s="40" t="s">
        <v>22</v>
      </c>
      <c r="F29" s="75" t="s">
        <v>108</v>
      </c>
      <c r="G29" s="75"/>
      <c r="H29" s="75"/>
      <c r="I29" s="75"/>
      <c r="J29" s="33" t="s">
        <v>109</v>
      </c>
      <c r="K29" s="33"/>
      <c r="L29" s="33"/>
      <c r="M29" s="33"/>
      <c r="N29" s="33" t="s">
        <v>49</v>
      </c>
      <c r="O29" s="33" t="s">
        <v>49</v>
      </c>
      <c r="P29" s="28">
        <v>39.26</v>
      </c>
      <c r="Q29" s="28"/>
      <c r="R29" s="28">
        <v>39.26</v>
      </c>
      <c r="S29" s="28"/>
      <c r="T29" s="33">
        <f t="shared" si="6"/>
        <v>43971.2</v>
      </c>
      <c r="U29" s="33"/>
      <c r="V29" s="34">
        <f t="shared" si="7"/>
        <v>2682.2432</v>
      </c>
      <c r="W29" s="35">
        <v>0.8</v>
      </c>
      <c r="X29" s="33"/>
      <c r="Y29" s="37">
        <f t="shared" si="8"/>
        <v>2145.79456</v>
      </c>
      <c r="Z29" s="38"/>
      <c r="AA29" s="34">
        <f t="shared" si="9"/>
        <v>536.44864</v>
      </c>
      <c r="AB29" s="34"/>
      <c r="AC29" s="16" t="s">
        <v>110</v>
      </c>
      <c r="AD29" s="16"/>
      <c r="AE29" s="16"/>
      <c r="AF29" s="16"/>
      <c r="AG29" s="16"/>
      <c r="AH29" s="16"/>
      <c r="AI29" s="42" t="s">
        <v>27</v>
      </c>
      <c r="AJ29" s="42"/>
      <c r="AK29" s="42"/>
      <c r="AL29" s="14"/>
      <c r="AM29" s="14"/>
      <c r="AN29" s="48"/>
      <c r="AO29" s="67"/>
      <c r="AP29" s="56"/>
      <c r="AQ29" s="56"/>
      <c r="AR29" s="56"/>
      <c r="AS29" s="56"/>
      <c r="AT29" s="56"/>
      <c r="AU29" s="65"/>
      <c r="AV29" s="65"/>
    </row>
    <row r="30" ht="18.6" customHeight="1" spans="1:48">
      <c r="A30" s="14">
        <f t="shared" si="10"/>
        <v>24</v>
      </c>
      <c r="B30" s="15" t="s">
        <v>111</v>
      </c>
      <c r="C30" s="15"/>
      <c r="D30" s="15"/>
      <c r="E30" s="40" t="s">
        <v>22</v>
      </c>
      <c r="F30" s="75" t="s">
        <v>112</v>
      </c>
      <c r="G30" s="75"/>
      <c r="H30" s="75"/>
      <c r="I30" s="75"/>
      <c r="J30" s="33" t="s">
        <v>113</v>
      </c>
      <c r="K30" s="33"/>
      <c r="L30" s="33"/>
      <c r="M30" s="33"/>
      <c r="N30" s="33" t="s">
        <v>49</v>
      </c>
      <c r="O30" s="33" t="s">
        <v>49</v>
      </c>
      <c r="P30" s="28">
        <v>24</v>
      </c>
      <c r="Q30" s="28"/>
      <c r="R30" s="28">
        <v>24</v>
      </c>
      <c r="S30" s="28"/>
      <c r="T30" s="33">
        <f t="shared" si="6"/>
        <v>26880</v>
      </c>
      <c r="U30" s="33"/>
      <c r="V30" s="34">
        <f t="shared" si="7"/>
        <v>1639.68</v>
      </c>
      <c r="W30" s="35">
        <v>0.8</v>
      </c>
      <c r="X30" s="33"/>
      <c r="Y30" s="37">
        <f t="shared" si="8"/>
        <v>1311.744</v>
      </c>
      <c r="Z30" s="38"/>
      <c r="AA30" s="34">
        <f t="shared" si="9"/>
        <v>327.936</v>
      </c>
      <c r="AB30" s="34"/>
      <c r="AC30" s="16" t="s">
        <v>114</v>
      </c>
      <c r="AD30" s="16"/>
      <c r="AE30" s="16"/>
      <c r="AF30" s="16"/>
      <c r="AG30" s="16"/>
      <c r="AH30" s="16"/>
      <c r="AI30" s="42" t="s">
        <v>27</v>
      </c>
      <c r="AJ30" s="42"/>
      <c r="AK30" s="42"/>
      <c r="AL30" s="48"/>
      <c r="AM30" s="50"/>
      <c r="AN30" s="51"/>
      <c r="AO30" s="69"/>
      <c r="AP30" s="56"/>
      <c r="AQ30" s="56"/>
      <c r="AR30" s="56"/>
      <c r="AS30" s="56"/>
      <c r="AT30" s="56"/>
      <c r="AU30" s="56"/>
      <c r="AV30" s="63"/>
    </row>
    <row r="31" ht="18.6" customHeight="1" spans="1:48">
      <c r="A31" s="14">
        <f t="shared" si="10"/>
        <v>25</v>
      </c>
      <c r="B31" s="15" t="s">
        <v>115</v>
      </c>
      <c r="C31" s="15"/>
      <c r="D31" s="15"/>
      <c r="E31" s="40" t="s">
        <v>22</v>
      </c>
      <c r="F31" s="75" t="s">
        <v>116</v>
      </c>
      <c r="G31" s="75"/>
      <c r="H31" s="75"/>
      <c r="I31" s="75"/>
      <c r="J31" s="33" t="s">
        <v>117</v>
      </c>
      <c r="K31" s="33"/>
      <c r="L31" s="33"/>
      <c r="M31" s="33"/>
      <c r="N31" s="33" t="s">
        <v>49</v>
      </c>
      <c r="O31" s="33" t="s">
        <v>49</v>
      </c>
      <c r="P31" s="28">
        <v>14</v>
      </c>
      <c r="Q31" s="28"/>
      <c r="R31" s="28">
        <v>14</v>
      </c>
      <c r="S31" s="28"/>
      <c r="T31" s="33">
        <f t="shared" si="6"/>
        <v>15680</v>
      </c>
      <c r="U31" s="33"/>
      <c r="V31" s="34">
        <f t="shared" si="7"/>
        <v>956.48</v>
      </c>
      <c r="W31" s="35">
        <v>0.8</v>
      </c>
      <c r="X31" s="33"/>
      <c r="Y31" s="37">
        <f t="shared" si="8"/>
        <v>765.184</v>
      </c>
      <c r="Z31" s="38"/>
      <c r="AA31" s="34">
        <f t="shared" si="9"/>
        <v>191.296</v>
      </c>
      <c r="AB31" s="34"/>
      <c r="AC31" s="16" t="s">
        <v>118</v>
      </c>
      <c r="AD31" s="16"/>
      <c r="AE31" s="16"/>
      <c r="AF31" s="16"/>
      <c r="AG31" s="16"/>
      <c r="AH31" s="16"/>
      <c r="AI31" s="42" t="s">
        <v>27</v>
      </c>
      <c r="AJ31" s="42"/>
      <c r="AK31" s="42"/>
      <c r="AL31" s="48"/>
      <c r="AM31" s="50"/>
      <c r="AN31" s="51"/>
      <c r="AO31" s="67"/>
      <c r="AP31" s="61"/>
      <c r="AQ31" s="61"/>
      <c r="AR31" s="61"/>
      <c r="AS31" s="61"/>
      <c r="AT31" s="61"/>
      <c r="AU31" s="61"/>
      <c r="AV31" s="65"/>
    </row>
    <row r="32" ht="18.6" customHeight="1" spans="1:48">
      <c r="A32" s="14">
        <f t="shared" si="10"/>
        <v>26</v>
      </c>
      <c r="B32" s="15" t="s">
        <v>119</v>
      </c>
      <c r="C32" s="15"/>
      <c r="D32" s="15"/>
      <c r="E32" s="40" t="s">
        <v>22</v>
      </c>
      <c r="F32" s="75" t="s">
        <v>54</v>
      </c>
      <c r="G32" s="75"/>
      <c r="H32" s="75"/>
      <c r="I32" s="75"/>
      <c r="J32" s="33" t="s">
        <v>120</v>
      </c>
      <c r="K32" s="33"/>
      <c r="L32" s="33"/>
      <c r="M32" s="33"/>
      <c r="N32" s="33" t="s">
        <v>49</v>
      </c>
      <c r="O32" s="33" t="s">
        <v>49</v>
      </c>
      <c r="P32" s="28">
        <v>35.8</v>
      </c>
      <c r="Q32" s="28"/>
      <c r="R32" s="28">
        <v>35.8</v>
      </c>
      <c r="S32" s="28"/>
      <c r="T32" s="33">
        <f t="shared" si="6"/>
        <v>40096</v>
      </c>
      <c r="U32" s="33"/>
      <c r="V32" s="34">
        <f t="shared" si="7"/>
        <v>2445.856</v>
      </c>
      <c r="W32" s="35">
        <v>0.8</v>
      </c>
      <c r="X32" s="33"/>
      <c r="Y32" s="37">
        <f t="shared" si="8"/>
        <v>1956.6848</v>
      </c>
      <c r="Z32" s="38"/>
      <c r="AA32" s="34">
        <f t="shared" si="9"/>
        <v>489.1712</v>
      </c>
      <c r="AB32" s="34"/>
      <c r="AC32" s="16" t="s">
        <v>121</v>
      </c>
      <c r="AD32" s="16"/>
      <c r="AE32" s="16"/>
      <c r="AF32" s="16"/>
      <c r="AG32" s="16"/>
      <c r="AH32" s="16"/>
      <c r="AI32" s="42" t="s">
        <v>27</v>
      </c>
      <c r="AJ32" s="42"/>
      <c r="AK32" s="42"/>
      <c r="AL32" s="48"/>
      <c r="AM32" s="50"/>
      <c r="AN32" s="51"/>
      <c r="AO32" s="69"/>
      <c r="AP32" s="63"/>
      <c r="AQ32" s="63"/>
      <c r="AR32" s="63"/>
      <c r="AS32" s="63"/>
      <c r="AT32" s="63"/>
      <c r="AU32" s="63"/>
      <c r="AV32" s="65"/>
    </row>
    <row r="33" ht="18.6" customHeight="1" spans="1:48">
      <c r="A33" s="14">
        <f t="shared" si="10"/>
        <v>27</v>
      </c>
      <c r="B33" s="15" t="s">
        <v>122</v>
      </c>
      <c r="C33" s="15"/>
      <c r="D33" s="15"/>
      <c r="E33" s="40" t="s">
        <v>22</v>
      </c>
      <c r="F33" s="75" t="s">
        <v>123</v>
      </c>
      <c r="G33" s="75"/>
      <c r="H33" s="75"/>
      <c r="I33" s="75"/>
      <c r="J33" s="33" t="s">
        <v>124</v>
      </c>
      <c r="K33" s="33"/>
      <c r="L33" s="33"/>
      <c r="M33" s="33"/>
      <c r="N33" s="33" t="s">
        <v>125</v>
      </c>
      <c r="O33" s="33" t="s">
        <v>125</v>
      </c>
      <c r="P33" s="28">
        <v>22.2</v>
      </c>
      <c r="Q33" s="28"/>
      <c r="R33" s="28">
        <v>22.2</v>
      </c>
      <c r="S33" s="28"/>
      <c r="T33" s="33">
        <f t="shared" si="6"/>
        <v>24864</v>
      </c>
      <c r="U33" s="33"/>
      <c r="V33" s="34">
        <f t="shared" si="7"/>
        <v>1516.704</v>
      </c>
      <c r="W33" s="35">
        <v>0.8</v>
      </c>
      <c r="X33" s="33"/>
      <c r="Y33" s="37">
        <f t="shared" si="8"/>
        <v>1213.3632</v>
      </c>
      <c r="Z33" s="38"/>
      <c r="AA33" s="34">
        <f t="shared" si="9"/>
        <v>303.3408</v>
      </c>
      <c r="AB33" s="34"/>
      <c r="AC33" s="16" t="s">
        <v>126</v>
      </c>
      <c r="AD33" s="16"/>
      <c r="AE33" s="16"/>
      <c r="AF33" s="16"/>
      <c r="AG33" s="16"/>
      <c r="AH33" s="16"/>
      <c r="AI33" s="42" t="s">
        <v>27</v>
      </c>
      <c r="AJ33" s="42"/>
      <c r="AK33" s="42"/>
      <c r="AL33" s="48"/>
      <c r="AM33" s="50"/>
      <c r="AN33" s="51"/>
      <c r="AO33" s="67"/>
      <c r="AP33" s="61"/>
      <c r="AQ33" s="61"/>
      <c r="AR33" s="61"/>
      <c r="AS33" s="61"/>
      <c r="AT33" s="61"/>
      <c r="AV33" s="65"/>
    </row>
    <row r="34" ht="18.6" customHeight="1" spans="1:48">
      <c r="A34" s="14">
        <f t="shared" si="10"/>
        <v>28</v>
      </c>
      <c r="B34" s="15" t="s">
        <v>127</v>
      </c>
      <c r="C34" s="15"/>
      <c r="D34" s="15"/>
      <c r="E34" s="40" t="s">
        <v>22</v>
      </c>
      <c r="F34" s="75" t="s">
        <v>128</v>
      </c>
      <c r="G34" s="75"/>
      <c r="H34" s="75"/>
      <c r="I34" s="75"/>
      <c r="J34" s="33" t="s">
        <v>129</v>
      </c>
      <c r="K34" s="33"/>
      <c r="L34" s="33"/>
      <c r="M34" s="33"/>
      <c r="N34" s="33" t="s">
        <v>125</v>
      </c>
      <c r="O34" s="33" t="s">
        <v>125</v>
      </c>
      <c r="P34" s="28">
        <v>27.6</v>
      </c>
      <c r="Q34" s="28"/>
      <c r="R34" s="28">
        <v>27.6</v>
      </c>
      <c r="S34" s="28"/>
      <c r="T34" s="33">
        <f t="shared" si="6"/>
        <v>30912</v>
      </c>
      <c r="U34" s="33"/>
      <c r="V34" s="34">
        <f t="shared" si="7"/>
        <v>1885.632</v>
      </c>
      <c r="W34" s="35">
        <v>0.8</v>
      </c>
      <c r="X34" s="33"/>
      <c r="Y34" s="37">
        <f t="shared" si="8"/>
        <v>1508.5056</v>
      </c>
      <c r="Z34" s="38"/>
      <c r="AA34" s="34">
        <f t="shared" si="9"/>
        <v>377.1264</v>
      </c>
      <c r="AB34" s="34"/>
      <c r="AC34" s="16" t="s">
        <v>130</v>
      </c>
      <c r="AD34" s="16"/>
      <c r="AE34" s="16"/>
      <c r="AF34" s="16"/>
      <c r="AG34" s="16"/>
      <c r="AH34" s="16"/>
      <c r="AI34" s="42" t="s">
        <v>27</v>
      </c>
      <c r="AJ34" s="42"/>
      <c r="AK34" s="42"/>
      <c r="AL34" s="48"/>
      <c r="AM34" s="50"/>
      <c r="AN34" s="51"/>
      <c r="AO34" s="67"/>
      <c r="AP34" s="61"/>
      <c r="AQ34" s="61"/>
      <c r="AR34" s="61"/>
      <c r="AS34" s="61"/>
      <c r="AT34" s="61"/>
      <c r="AU34" s="61"/>
      <c r="AV34" s="65"/>
    </row>
    <row r="35" ht="18.6" customHeight="1" spans="1:48">
      <c r="A35" s="14">
        <f t="shared" si="10"/>
        <v>29</v>
      </c>
      <c r="B35" s="15" t="s">
        <v>131</v>
      </c>
      <c r="C35" s="15"/>
      <c r="D35" s="15"/>
      <c r="E35" s="40" t="s">
        <v>22</v>
      </c>
      <c r="F35" s="75" t="s">
        <v>61</v>
      </c>
      <c r="G35" s="75"/>
      <c r="H35" s="75"/>
      <c r="I35" s="75"/>
      <c r="J35" s="33" t="s">
        <v>132</v>
      </c>
      <c r="K35" s="33"/>
      <c r="L35" s="33"/>
      <c r="M35" s="33"/>
      <c r="N35" s="33" t="s">
        <v>133</v>
      </c>
      <c r="O35" s="33" t="s">
        <v>133</v>
      </c>
      <c r="P35" s="28">
        <v>23</v>
      </c>
      <c r="Q35" s="28"/>
      <c r="R35" s="28">
        <v>23</v>
      </c>
      <c r="S35" s="28"/>
      <c r="T35" s="33">
        <f t="shared" si="6"/>
        <v>25760</v>
      </c>
      <c r="U35" s="33"/>
      <c r="V35" s="34">
        <f t="shared" si="7"/>
        <v>1571.36</v>
      </c>
      <c r="W35" s="35">
        <v>0.8</v>
      </c>
      <c r="X35" s="33"/>
      <c r="Y35" s="37">
        <f t="shared" si="8"/>
        <v>1257.088</v>
      </c>
      <c r="Z35" s="38"/>
      <c r="AA35" s="34">
        <f t="shared" si="9"/>
        <v>314.272</v>
      </c>
      <c r="AB35" s="34"/>
      <c r="AC35" s="16" t="s">
        <v>134</v>
      </c>
      <c r="AD35" s="16"/>
      <c r="AE35" s="16"/>
      <c r="AF35" s="16"/>
      <c r="AG35" s="16"/>
      <c r="AH35" s="16"/>
      <c r="AI35" s="42" t="s">
        <v>27</v>
      </c>
      <c r="AJ35" s="42"/>
      <c r="AK35" s="42"/>
      <c r="AL35" s="48"/>
      <c r="AM35" s="50"/>
      <c r="AN35" s="51"/>
      <c r="AO35" s="69"/>
      <c r="AP35" s="63"/>
      <c r="AQ35" s="63"/>
      <c r="AR35" s="63"/>
      <c r="AS35" s="63"/>
      <c r="AT35" s="63"/>
      <c r="AU35" s="63"/>
      <c r="AV35" s="65"/>
    </row>
    <row r="36" ht="18.6" customHeight="1" spans="1:48">
      <c r="A36" s="14">
        <f t="shared" si="10"/>
        <v>30</v>
      </c>
      <c r="B36" s="15" t="s">
        <v>135</v>
      </c>
      <c r="C36" s="15"/>
      <c r="D36" s="15"/>
      <c r="E36" s="40" t="s">
        <v>22</v>
      </c>
      <c r="F36" s="75" t="s">
        <v>87</v>
      </c>
      <c r="G36" s="75"/>
      <c r="H36" s="75"/>
      <c r="I36" s="75"/>
      <c r="J36" s="33" t="s">
        <v>136</v>
      </c>
      <c r="K36" s="33"/>
      <c r="L36" s="33"/>
      <c r="M36" s="33"/>
      <c r="N36" s="33" t="s">
        <v>133</v>
      </c>
      <c r="O36" s="33" t="s">
        <v>133</v>
      </c>
      <c r="P36" s="28">
        <v>87.9</v>
      </c>
      <c r="Q36" s="28"/>
      <c r="R36" s="28">
        <v>87.9</v>
      </c>
      <c r="S36" s="28"/>
      <c r="T36" s="33">
        <f t="shared" si="6"/>
        <v>98448</v>
      </c>
      <c r="U36" s="33"/>
      <c r="V36" s="34">
        <f t="shared" si="7"/>
        <v>6005.328</v>
      </c>
      <c r="W36" s="35">
        <v>0.8</v>
      </c>
      <c r="X36" s="33"/>
      <c r="Y36" s="37">
        <f t="shared" si="8"/>
        <v>4804.2624</v>
      </c>
      <c r="Z36" s="38"/>
      <c r="AA36" s="34">
        <f t="shared" si="9"/>
        <v>1201.0656</v>
      </c>
      <c r="AB36" s="34"/>
      <c r="AC36" s="16" t="s">
        <v>137</v>
      </c>
      <c r="AD36" s="16"/>
      <c r="AE36" s="16"/>
      <c r="AF36" s="16"/>
      <c r="AG36" s="16"/>
      <c r="AH36" s="16"/>
      <c r="AI36" s="42" t="s">
        <v>27</v>
      </c>
      <c r="AJ36" s="42"/>
      <c r="AK36" s="42"/>
      <c r="AL36" s="48"/>
      <c r="AM36" s="50"/>
      <c r="AN36" s="51"/>
      <c r="AO36" s="67"/>
      <c r="AP36" s="61"/>
      <c r="AQ36" s="61"/>
      <c r="AR36" s="61"/>
      <c r="AS36" s="61"/>
      <c r="AT36" s="61"/>
      <c r="AV36" s="65"/>
    </row>
    <row r="37" ht="18.6" customHeight="1" spans="1:48">
      <c r="A37" s="14">
        <f t="shared" ref="A37:A47" si="11">ROW()-6</f>
        <v>31</v>
      </c>
      <c r="B37" s="15" t="s">
        <v>138</v>
      </c>
      <c r="C37" s="15"/>
      <c r="D37" s="15"/>
      <c r="E37" s="40" t="s">
        <v>22</v>
      </c>
      <c r="F37" s="75" t="s">
        <v>54</v>
      </c>
      <c r="G37" s="75"/>
      <c r="H37" s="75"/>
      <c r="I37" s="75"/>
      <c r="J37" s="33" t="s">
        <v>139</v>
      </c>
      <c r="K37" s="33"/>
      <c r="L37" s="33"/>
      <c r="M37" s="33"/>
      <c r="N37" s="33" t="s">
        <v>49</v>
      </c>
      <c r="O37" s="33" t="s">
        <v>49</v>
      </c>
      <c r="P37" s="28">
        <v>17</v>
      </c>
      <c r="Q37" s="28"/>
      <c r="R37" s="28">
        <v>17</v>
      </c>
      <c r="S37" s="28"/>
      <c r="T37" s="33">
        <f t="shared" si="6"/>
        <v>19040</v>
      </c>
      <c r="U37" s="33"/>
      <c r="V37" s="34">
        <f t="shared" si="7"/>
        <v>1161.44</v>
      </c>
      <c r="W37" s="35">
        <v>0.8</v>
      </c>
      <c r="X37" s="33"/>
      <c r="Y37" s="37">
        <f t="shared" si="8"/>
        <v>929.152</v>
      </c>
      <c r="Z37" s="38"/>
      <c r="AA37" s="34">
        <f t="shared" si="9"/>
        <v>232.288</v>
      </c>
      <c r="AB37" s="34"/>
      <c r="AC37" s="16" t="s">
        <v>140</v>
      </c>
      <c r="AD37" s="16"/>
      <c r="AE37" s="16"/>
      <c r="AF37" s="16"/>
      <c r="AG37" s="16"/>
      <c r="AH37" s="16"/>
      <c r="AI37" s="42" t="s">
        <v>27</v>
      </c>
      <c r="AJ37" s="42"/>
      <c r="AK37" s="42"/>
      <c r="AL37" s="48"/>
      <c r="AM37" s="50"/>
      <c r="AN37" s="51"/>
      <c r="AO37" s="69"/>
      <c r="AP37" s="63"/>
      <c r="AQ37" s="63"/>
      <c r="AR37" s="63"/>
      <c r="AS37" s="63"/>
      <c r="AT37" s="63"/>
      <c r="AU37" s="63"/>
      <c r="AV37" s="65"/>
    </row>
    <row r="38" ht="18.6" customHeight="1" spans="1:48">
      <c r="A38" s="14">
        <f t="shared" si="11"/>
        <v>32</v>
      </c>
      <c r="B38" s="15" t="s">
        <v>141</v>
      </c>
      <c r="C38" s="15"/>
      <c r="D38" s="15"/>
      <c r="E38" s="40" t="s">
        <v>22</v>
      </c>
      <c r="F38" s="75" t="s">
        <v>97</v>
      </c>
      <c r="G38" s="75"/>
      <c r="H38" s="75"/>
      <c r="I38" s="75"/>
      <c r="J38" s="33" t="s">
        <v>142</v>
      </c>
      <c r="K38" s="33"/>
      <c r="L38" s="33"/>
      <c r="M38" s="33"/>
      <c r="N38" s="33" t="s">
        <v>49</v>
      </c>
      <c r="O38" s="33" t="s">
        <v>49</v>
      </c>
      <c r="P38" s="28">
        <v>70.94</v>
      </c>
      <c r="Q38" s="28"/>
      <c r="R38" s="28">
        <v>70.94</v>
      </c>
      <c r="S38" s="28"/>
      <c r="T38" s="33">
        <f t="shared" si="6"/>
        <v>79452.8</v>
      </c>
      <c r="U38" s="33"/>
      <c r="V38" s="34">
        <f t="shared" si="7"/>
        <v>4846.6208</v>
      </c>
      <c r="W38" s="35">
        <v>0.8</v>
      </c>
      <c r="X38" s="33"/>
      <c r="Y38" s="37">
        <f t="shared" si="8"/>
        <v>3877.29664</v>
      </c>
      <c r="Z38" s="38"/>
      <c r="AA38" s="34">
        <f t="shared" si="9"/>
        <v>969.32416</v>
      </c>
      <c r="AB38" s="34"/>
      <c r="AC38" s="16" t="s">
        <v>143</v>
      </c>
      <c r="AD38" s="16"/>
      <c r="AE38" s="16"/>
      <c r="AF38" s="16"/>
      <c r="AG38" s="16"/>
      <c r="AH38" s="16"/>
      <c r="AI38" s="42" t="s">
        <v>27</v>
      </c>
      <c r="AJ38" s="42"/>
      <c r="AK38" s="42"/>
      <c r="AL38" s="48"/>
      <c r="AM38" s="50"/>
      <c r="AN38" s="51"/>
      <c r="AO38" s="67"/>
      <c r="AP38" s="63"/>
      <c r="AQ38" s="63"/>
      <c r="AR38" s="63"/>
      <c r="AS38" s="63"/>
      <c r="AT38" s="63"/>
      <c r="AU38" s="59"/>
      <c r="AV38" s="65"/>
    </row>
    <row r="39" ht="18.6" customHeight="1" spans="1:48">
      <c r="A39" s="14">
        <f t="shared" si="11"/>
        <v>33</v>
      </c>
      <c r="B39" s="15" t="s">
        <v>144</v>
      </c>
      <c r="C39" s="15"/>
      <c r="D39" s="15"/>
      <c r="E39" s="40" t="s">
        <v>22</v>
      </c>
      <c r="F39" s="75" t="s">
        <v>34</v>
      </c>
      <c r="G39" s="75"/>
      <c r="H39" s="75"/>
      <c r="I39" s="75"/>
      <c r="J39" s="33" t="s">
        <v>145</v>
      </c>
      <c r="K39" s="33"/>
      <c r="L39" s="33"/>
      <c r="M39" s="33"/>
      <c r="N39" s="33" t="s">
        <v>49</v>
      </c>
      <c r="O39" s="33" t="s">
        <v>49</v>
      </c>
      <c r="P39" s="28">
        <v>12.8</v>
      </c>
      <c r="Q39" s="28"/>
      <c r="R39" s="28">
        <v>12.8</v>
      </c>
      <c r="S39" s="28"/>
      <c r="T39" s="33">
        <f t="shared" si="6"/>
        <v>14336</v>
      </c>
      <c r="U39" s="33"/>
      <c r="V39" s="34">
        <f t="shared" si="7"/>
        <v>874.496</v>
      </c>
      <c r="W39" s="35">
        <v>0.8</v>
      </c>
      <c r="X39" s="33"/>
      <c r="Y39" s="37">
        <f t="shared" si="8"/>
        <v>699.5968</v>
      </c>
      <c r="Z39" s="38"/>
      <c r="AA39" s="34">
        <f t="shared" si="9"/>
        <v>174.8992</v>
      </c>
      <c r="AB39" s="34"/>
      <c r="AC39" s="16" t="s">
        <v>146</v>
      </c>
      <c r="AD39" s="16"/>
      <c r="AE39" s="16"/>
      <c r="AF39" s="16"/>
      <c r="AG39" s="16"/>
      <c r="AH39" s="16"/>
      <c r="AI39" s="42" t="s">
        <v>27</v>
      </c>
      <c r="AJ39" s="42"/>
      <c r="AK39" s="42"/>
      <c r="AL39" s="48"/>
      <c r="AM39" s="50"/>
      <c r="AN39" s="51"/>
      <c r="AO39" s="67"/>
      <c r="AP39" s="61"/>
      <c r="AQ39" s="61"/>
      <c r="AR39" s="61"/>
      <c r="AS39" s="61"/>
      <c r="AT39" s="61"/>
      <c r="AV39" s="65"/>
    </row>
    <row r="40" ht="18.6" customHeight="1" spans="1:48">
      <c r="A40" s="14">
        <f t="shared" si="11"/>
        <v>34</v>
      </c>
      <c r="B40" s="15" t="s">
        <v>147</v>
      </c>
      <c r="C40" s="15"/>
      <c r="D40" s="15"/>
      <c r="E40" s="40" t="s">
        <v>22</v>
      </c>
      <c r="F40" s="75" t="s">
        <v>54</v>
      </c>
      <c r="G40" s="75"/>
      <c r="H40" s="75"/>
      <c r="I40" s="75"/>
      <c r="J40" s="33" t="s">
        <v>148</v>
      </c>
      <c r="K40" s="33"/>
      <c r="L40" s="33"/>
      <c r="M40" s="33"/>
      <c r="N40" s="33" t="s">
        <v>49</v>
      </c>
      <c r="O40" s="33" t="s">
        <v>49</v>
      </c>
      <c r="P40" s="28">
        <v>65</v>
      </c>
      <c r="Q40" s="28"/>
      <c r="R40" s="28">
        <v>65</v>
      </c>
      <c r="S40" s="28"/>
      <c r="T40" s="33">
        <f t="shared" si="6"/>
        <v>72800</v>
      </c>
      <c r="U40" s="33"/>
      <c r="V40" s="34">
        <f t="shared" si="7"/>
        <v>4440.8</v>
      </c>
      <c r="W40" s="35">
        <v>0.8</v>
      </c>
      <c r="X40" s="33"/>
      <c r="Y40" s="37">
        <f t="shared" si="8"/>
        <v>3552.64</v>
      </c>
      <c r="Z40" s="38"/>
      <c r="AA40" s="34">
        <f t="shared" si="9"/>
        <v>888.16</v>
      </c>
      <c r="AB40" s="34"/>
      <c r="AC40" s="16" t="s">
        <v>149</v>
      </c>
      <c r="AD40" s="16"/>
      <c r="AE40" s="16"/>
      <c r="AF40" s="16"/>
      <c r="AG40" s="16"/>
      <c r="AH40" s="16"/>
      <c r="AI40" s="42" t="s">
        <v>27</v>
      </c>
      <c r="AJ40" s="42"/>
      <c r="AK40" s="42"/>
      <c r="AL40" s="48"/>
      <c r="AM40" s="50"/>
      <c r="AN40" s="51"/>
      <c r="AO40" s="67"/>
      <c r="AP40" s="61"/>
      <c r="AQ40" s="61"/>
      <c r="AR40" s="61"/>
      <c r="AS40" s="61"/>
      <c r="AT40" s="61"/>
      <c r="AU40" s="61"/>
      <c r="AV40" s="65"/>
    </row>
    <row r="41" ht="18.6" customHeight="1" spans="1:48">
      <c r="A41" s="14">
        <f t="shared" si="11"/>
        <v>35</v>
      </c>
      <c r="B41" s="15" t="s">
        <v>150</v>
      </c>
      <c r="C41" s="15"/>
      <c r="D41" s="15"/>
      <c r="E41" s="40" t="s">
        <v>22</v>
      </c>
      <c r="F41" s="75" t="s">
        <v>151</v>
      </c>
      <c r="G41" s="75"/>
      <c r="H41" s="75"/>
      <c r="I41" s="75"/>
      <c r="J41" s="33" t="s">
        <v>152</v>
      </c>
      <c r="K41" s="33"/>
      <c r="L41" s="33"/>
      <c r="M41" s="33"/>
      <c r="N41" s="33" t="s">
        <v>49</v>
      </c>
      <c r="O41" s="33" t="s">
        <v>49</v>
      </c>
      <c r="P41" s="28">
        <v>37.12</v>
      </c>
      <c r="Q41" s="28"/>
      <c r="R41" s="28">
        <v>37.12</v>
      </c>
      <c r="S41" s="28"/>
      <c r="T41" s="33">
        <f t="shared" si="6"/>
        <v>41574.4</v>
      </c>
      <c r="U41" s="33"/>
      <c r="V41" s="34">
        <f t="shared" si="7"/>
        <v>2536.0384</v>
      </c>
      <c r="W41" s="35">
        <v>0.8</v>
      </c>
      <c r="X41" s="33"/>
      <c r="Y41" s="37">
        <f t="shared" si="8"/>
        <v>2028.83072</v>
      </c>
      <c r="Z41" s="38"/>
      <c r="AA41" s="34">
        <f t="shared" si="9"/>
        <v>507.20768</v>
      </c>
      <c r="AB41" s="34"/>
      <c r="AC41" s="16" t="s">
        <v>153</v>
      </c>
      <c r="AD41" s="16"/>
      <c r="AE41" s="16"/>
      <c r="AF41" s="16"/>
      <c r="AG41" s="16"/>
      <c r="AH41" s="16"/>
      <c r="AI41" s="42" t="s">
        <v>27</v>
      </c>
      <c r="AJ41" s="42"/>
      <c r="AK41" s="42"/>
      <c r="AL41" s="48"/>
      <c r="AM41" s="50"/>
      <c r="AN41" s="51"/>
      <c r="AO41" s="67"/>
      <c r="AP41" s="63"/>
      <c r="AQ41" s="63"/>
      <c r="AR41" s="63"/>
      <c r="AS41" s="63"/>
      <c r="AT41" s="63"/>
      <c r="AU41" s="59"/>
      <c r="AV41" s="65"/>
    </row>
    <row r="42" ht="18.6" customHeight="1" spans="1:48">
      <c r="A42" s="14">
        <f t="shared" si="11"/>
        <v>36</v>
      </c>
      <c r="B42" s="15" t="s">
        <v>154</v>
      </c>
      <c r="C42" s="15"/>
      <c r="D42" s="15"/>
      <c r="E42" s="40" t="s">
        <v>22</v>
      </c>
      <c r="F42" s="75" t="s">
        <v>83</v>
      </c>
      <c r="G42" s="75"/>
      <c r="H42" s="75"/>
      <c r="I42" s="75"/>
      <c r="J42" s="33" t="s">
        <v>155</v>
      </c>
      <c r="K42" s="33"/>
      <c r="L42" s="33"/>
      <c r="M42" s="33"/>
      <c r="N42" s="33" t="s">
        <v>49</v>
      </c>
      <c r="O42" s="33" t="s">
        <v>49</v>
      </c>
      <c r="P42" s="28">
        <v>55.4</v>
      </c>
      <c r="Q42" s="28"/>
      <c r="R42" s="28">
        <v>55.4</v>
      </c>
      <c r="S42" s="28"/>
      <c r="T42" s="33">
        <f t="shared" si="6"/>
        <v>62048</v>
      </c>
      <c r="U42" s="33"/>
      <c r="V42" s="34">
        <f t="shared" si="7"/>
        <v>3784.928</v>
      </c>
      <c r="W42" s="35">
        <v>0.8</v>
      </c>
      <c r="X42" s="33"/>
      <c r="Y42" s="37">
        <f t="shared" si="8"/>
        <v>3027.9424</v>
      </c>
      <c r="Z42" s="38"/>
      <c r="AA42" s="34">
        <f t="shared" si="9"/>
        <v>756.9856</v>
      </c>
      <c r="AB42" s="34"/>
      <c r="AC42" s="16" t="s">
        <v>156</v>
      </c>
      <c r="AD42" s="16"/>
      <c r="AE42" s="16"/>
      <c r="AF42" s="16"/>
      <c r="AG42" s="16"/>
      <c r="AH42" s="16"/>
      <c r="AI42" s="42" t="s">
        <v>27</v>
      </c>
      <c r="AJ42" s="42"/>
      <c r="AK42" s="42"/>
      <c r="AL42" s="48"/>
      <c r="AM42" s="50"/>
      <c r="AN42" s="51"/>
      <c r="AO42" s="67"/>
      <c r="AP42" s="61"/>
      <c r="AQ42" s="61"/>
      <c r="AR42" s="61"/>
      <c r="AS42" s="61"/>
      <c r="AT42" s="61"/>
      <c r="AV42" s="65"/>
    </row>
    <row r="43" ht="18.6" customHeight="1" spans="1:48">
      <c r="A43" s="14">
        <f t="shared" si="11"/>
        <v>37</v>
      </c>
      <c r="B43" s="15" t="s">
        <v>157</v>
      </c>
      <c r="C43" s="15"/>
      <c r="D43" s="15"/>
      <c r="E43" s="40" t="s">
        <v>22</v>
      </c>
      <c r="F43" s="75" t="s">
        <v>158</v>
      </c>
      <c r="G43" s="75"/>
      <c r="H43" s="75"/>
      <c r="I43" s="75"/>
      <c r="J43" s="33" t="s">
        <v>159</v>
      </c>
      <c r="K43" s="33"/>
      <c r="L43" s="33"/>
      <c r="M43" s="33"/>
      <c r="N43" s="33" t="s">
        <v>49</v>
      </c>
      <c r="O43" s="33" t="s">
        <v>49</v>
      </c>
      <c r="P43" s="28">
        <v>13.8</v>
      </c>
      <c r="Q43" s="28"/>
      <c r="R43" s="28">
        <v>13.8</v>
      </c>
      <c r="S43" s="28"/>
      <c r="T43" s="33">
        <f t="shared" si="6"/>
        <v>15456</v>
      </c>
      <c r="U43" s="33"/>
      <c r="V43" s="34">
        <f t="shared" si="7"/>
        <v>942.816</v>
      </c>
      <c r="W43" s="35">
        <v>0.8</v>
      </c>
      <c r="X43" s="33"/>
      <c r="Y43" s="37">
        <f t="shared" si="8"/>
        <v>754.2528</v>
      </c>
      <c r="Z43" s="38"/>
      <c r="AA43" s="34">
        <f t="shared" si="9"/>
        <v>188.5632</v>
      </c>
      <c r="AB43" s="34"/>
      <c r="AC43" s="16" t="s">
        <v>160</v>
      </c>
      <c r="AD43" s="16"/>
      <c r="AE43" s="16"/>
      <c r="AF43" s="16"/>
      <c r="AG43" s="16"/>
      <c r="AH43" s="16"/>
      <c r="AI43" s="42" t="s">
        <v>27</v>
      </c>
      <c r="AJ43" s="42"/>
      <c r="AK43" s="42"/>
      <c r="AL43" s="48"/>
      <c r="AM43" s="50"/>
      <c r="AN43" s="51"/>
      <c r="AO43" s="69"/>
      <c r="AP43" s="56"/>
      <c r="AQ43" s="56"/>
      <c r="AR43" s="56"/>
      <c r="AS43" s="56"/>
      <c r="AT43" s="56"/>
      <c r="AU43" s="56"/>
      <c r="AV43" s="63"/>
    </row>
    <row r="44" ht="18.6" customHeight="1" spans="1:48">
      <c r="A44" s="14">
        <f t="shared" si="11"/>
        <v>38</v>
      </c>
      <c r="B44" s="15" t="s">
        <v>161</v>
      </c>
      <c r="C44" s="15"/>
      <c r="D44" s="15"/>
      <c r="E44" s="40" t="s">
        <v>22</v>
      </c>
      <c r="F44" s="75" t="s">
        <v>162</v>
      </c>
      <c r="G44" s="75"/>
      <c r="H44" s="75"/>
      <c r="I44" s="75"/>
      <c r="J44" s="33" t="s">
        <v>163</v>
      </c>
      <c r="K44" s="33"/>
      <c r="L44" s="33"/>
      <c r="M44" s="33"/>
      <c r="N44" s="33" t="s">
        <v>49</v>
      </c>
      <c r="O44" s="33" t="s">
        <v>49</v>
      </c>
      <c r="P44" s="28">
        <v>12.6</v>
      </c>
      <c r="Q44" s="28"/>
      <c r="R44" s="28">
        <v>12.6</v>
      </c>
      <c r="S44" s="28"/>
      <c r="T44" s="33">
        <f t="shared" si="6"/>
        <v>14112</v>
      </c>
      <c r="U44" s="33"/>
      <c r="V44" s="34">
        <f t="shared" si="7"/>
        <v>860.832</v>
      </c>
      <c r="W44" s="35">
        <v>0.8</v>
      </c>
      <c r="X44" s="33"/>
      <c r="Y44" s="37">
        <f t="shared" si="8"/>
        <v>688.6656</v>
      </c>
      <c r="Z44" s="38"/>
      <c r="AA44" s="34">
        <f t="shared" si="9"/>
        <v>172.1664</v>
      </c>
      <c r="AB44" s="34"/>
      <c r="AC44" s="16" t="s">
        <v>164</v>
      </c>
      <c r="AD44" s="16"/>
      <c r="AE44" s="16"/>
      <c r="AF44" s="16"/>
      <c r="AG44" s="16"/>
      <c r="AH44" s="16"/>
      <c r="AI44" s="42" t="s">
        <v>27</v>
      </c>
      <c r="AJ44" s="42"/>
      <c r="AK44" s="42"/>
      <c r="AL44" s="48"/>
      <c r="AM44" s="50"/>
      <c r="AN44" s="51"/>
      <c r="AO44" s="67"/>
      <c r="AP44" s="61"/>
      <c r="AQ44" s="61"/>
      <c r="AR44" s="61"/>
      <c r="AS44" s="61"/>
      <c r="AT44" s="61"/>
      <c r="AU44" s="61"/>
      <c r="AV44" s="65"/>
    </row>
    <row r="45" ht="18.6" customHeight="1" spans="1:48">
      <c r="A45" s="14">
        <f t="shared" si="11"/>
        <v>39</v>
      </c>
      <c r="B45" s="15" t="s">
        <v>165</v>
      </c>
      <c r="C45" s="15"/>
      <c r="D45" s="15"/>
      <c r="E45" s="40" t="s">
        <v>22</v>
      </c>
      <c r="F45" s="75" t="s">
        <v>128</v>
      </c>
      <c r="G45" s="75"/>
      <c r="H45" s="75"/>
      <c r="I45" s="75"/>
      <c r="J45" s="33" t="s">
        <v>166</v>
      </c>
      <c r="K45" s="33"/>
      <c r="L45" s="33"/>
      <c r="M45" s="33"/>
      <c r="N45" s="33" t="s">
        <v>49</v>
      </c>
      <c r="O45" s="33" t="s">
        <v>49</v>
      </c>
      <c r="P45" s="28">
        <v>20</v>
      </c>
      <c r="Q45" s="28"/>
      <c r="R45" s="28">
        <v>20</v>
      </c>
      <c r="S45" s="28"/>
      <c r="T45" s="33">
        <f t="shared" si="6"/>
        <v>22400</v>
      </c>
      <c r="U45" s="33"/>
      <c r="V45" s="34">
        <f t="shared" si="7"/>
        <v>1366.4</v>
      </c>
      <c r="W45" s="35">
        <v>0.8</v>
      </c>
      <c r="X45" s="33"/>
      <c r="Y45" s="37">
        <f t="shared" si="8"/>
        <v>1093.12</v>
      </c>
      <c r="Z45" s="38"/>
      <c r="AA45" s="34">
        <f t="shared" si="9"/>
        <v>273.28</v>
      </c>
      <c r="AB45" s="34"/>
      <c r="AC45" s="16" t="s">
        <v>167</v>
      </c>
      <c r="AD45" s="16"/>
      <c r="AE45" s="16"/>
      <c r="AF45" s="16"/>
      <c r="AG45" s="16"/>
      <c r="AH45" s="16"/>
      <c r="AI45" s="42" t="s">
        <v>27</v>
      </c>
      <c r="AJ45" s="42"/>
      <c r="AK45" s="42"/>
      <c r="AL45" s="48"/>
      <c r="AM45" s="50"/>
      <c r="AN45" s="51"/>
      <c r="AO45" s="69"/>
      <c r="AP45" s="63"/>
      <c r="AQ45" s="63"/>
      <c r="AR45" s="63"/>
      <c r="AS45" s="63"/>
      <c r="AT45" s="63"/>
      <c r="AU45" s="63"/>
      <c r="AV45" s="65"/>
    </row>
    <row r="46" ht="18.6" customHeight="1" spans="1:48">
      <c r="A46" s="14">
        <f t="shared" si="11"/>
        <v>40</v>
      </c>
      <c r="B46" s="15" t="s">
        <v>168</v>
      </c>
      <c r="C46" s="15"/>
      <c r="D46" s="15"/>
      <c r="E46" s="40" t="s">
        <v>22</v>
      </c>
      <c r="F46" s="75" t="s">
        <v>34</v>
      </c>
      <c r="G46" s="75"/>
      <c r="H46" s="75"/>
      <c r="I46" s="75"/>
      <c r="J46" s="33" t="s">
        <v>169</v>
      </c>
      <c r="K46" s="33"/>
      <c r="L46" s="33"/>
      <c r="M46" s="33"/>
      <c r="N46" s="33" t="s">
        <v>49</v>
      </c>
      <c r="O46" s="33" t="s">
        <v>49</v>
      </c>
      <c r="P46" s="28">
        <v>14.2</v>
      </c>
      <c r="Q46" s="28"/>
      <c r="R46" s="28">
        <v>14.2</v>
      </c>
      <c r="S46" s="28"/>
      <c r="T46" s="33">
        <f t="shared" si="6"/>
        <v>15904</v>
      </c>
      <c r="U46" s="33"/>
      <c r="V46" s="34">
        <f t="shared" si="7"/>
        <v>970.144</v>
      </c>
      <c r="W46" s="35">
        <v>0.8</v>
      </c>
      <c r="X46" s="33"/>
      <c r="Y46" s="37">
        <f t="shared" si="8"/>
        <v>776.1152</v>
      </c>
      <c r="Z46" s="38"/>
      <c r="AA46" s="34">
        <f t="shared" si="9"/>
        <v>194.0288</v>
      </c>
      <c r="AB46" s="34"/>
      <c r="AC46" s="16" t="s">
        <v>170</v>
      </c>
      <c r="AD46" s="16"/>
      <c r="AE46" s="16"/>
      <c r="AF46" s="16"/>
      <c r="AG46" s="16"/>
      <c r="AH46" s="16"/>
      <c r="AI46" s="42" t="s">
        <v>27</v>
      </c>
      <c r="AJ46" s="42"/>
      <c r="AK46" s="42"/>
      <c r="AL46" s="48"/>
      <c r="AM46" s="50"/>
      <c r="AN46" s="51"/>
      <c r="AO46" s="67"/>
      <c r="AP46" s="61"/>
      <c r="AQ46" s="61"/>
      <c r="AR46" s="61"/>
      <c r="AS46" s="61"/>
      <c r="AT46" s="61"/>
      <c r="AV46" s="65"/>
    </row>
    <row r="47" ht="18.6" customHeight="1" spans="1:48">
      <c r="A47" s="14">
        <f t="shared" si="11"/>
        <v>41</v>
      </c>
      <c r="B47" s="15" t="s">
        <v>171</v>
      </c>
      <c r="C47" s="15"/>
      <c r="D47" s="15"/>
      <c r="E47" s="40" t="s">
        <v>22</v>
      </c>
      <c r="F47" s="75" t="s">
        <v>72</v>
      </c>
      <c r="G47" s="75"/>
      <c r="H47" s="75"/>
      <c r="I47" s="75"/>
      <c r="J47" s="33" t="s">
        <v>94</v>
      </c>
      <c r="K47" s="33"/>
      <c r="L47" s="33"/>
      <c r="M47" s="33"/>
      <c r="N47" s="33" t="s">
        <v>49</v>
      </c>
      <c r="O47" s="33" t="s">
        <v>49</v>
      </c>
      <c r="P47" s="28">
        <v>16.4</v>
      </c>
      <c r="Q47" s="28"/>
      <c r="R47" s="28">
        <v>16.4</v>
      </c>
      <c r="S47" s="28"/>
      <c r="T47" s="33">
        <f t="shared" si="6"/>
        <v>18368</v>
      </c>
      <c r="U47" s="33"/>
      <c r="V47" s="34">
        <f t="shared" si="7"/>
        <v>1120.448</v>
      </c>
      <c r="W47" s="35">
        <v>0.8</v>
      </c>
      <c r="X47" s="33"/>
      <c r="Y47" s="37">
        <f t="shared" si="8"/>
        <v>896.3584</v>
      </c>
      <c r="Z47" s="38"/>
      <c r="AA47" s="34">
        <f t="shared" si="9"/>
        <v>224.0896</v>
      </c>
      <c r="AB47" s="34"/>
      <c r="AC47" s="16" t="s">
        <v>172</v>
      </c>
      <c r="AD47" s="16"/>
      <c r="AE47" s="16"/>
      <c r="AF47" s="16"/>
      <c r="AG47" s="16"/>
      <c r="AH47" s="16"/>
      <c r="AI47" s="42" t="s">
        <v>27</v>
      </c>
      <c r="AJ47" s="42"/>
      <c r="AK47" s="42"/>
      <c r="AL47" s="48"/>
      <c r="AM47" s="50"/>
      <c r="AN47" s="51"/>
      <c r="AO47" s="67"/>
      <c r="AP47" s="61"/>
      <c r="AQ47" s="61"/>
      <c r="AR47" s="61"/>
      <c r="AS47" s="61"/>
      <c r="AT47" s="61"/>
      <c r="AU47" s="61"/>
      <c r="AV47" s="65"/>
    </row>
    <row r="48" ht="18.6" customHeight="1" spans="1:48">
      <c r="A48" s="14">
        <f t="shared" ref="A48:A55" si="12">ROW()-6</f>
        <v>42</v>
      </c>
      <c r="B48" s="15" t="s">
        <v>173</v>
      </c>
      <c r="C48" s="15"/>
      <c r="D48" s="15"/>
      <c r="E48" s="40" t="s">
        <v>22</v>
      </c>
      <c r="F48" s="75" t="s">
        <v>174</v>
      </c>
      <c r="G48" s="75"/>
      <c r="H48" s="75"/>
      <c r="I48" s="75"/>
      <c r="J48" s="33" t="s">
        <v>175</v>
      </c>
      <c r="K48" s="33"/>
      <c r="L48" s="33"/>
      <c r="M48" s="33"/>
      <c r="N48" s="33" t="s">
        <v>49</v>
      </c>
      <c r="O48" s="33" t="s">
        <v>49</v>
      </c>
      <c r="P48" s="28">
        <v>13.4</v>
      </c>
      <c r="Q48" s="28"/>
      <c r="R48" s="28">
        <v>13.4</v>
      </c>
      <c r="S48" s="28"/>
      <c r="T48" s="33">
        <f t="shared" ref="T48:T69" si="13">P48*1120</f>
        <v>15008</v>
      </c>
      <c r="U48" s="33"/>
      <c r="V48" s="34">
        <f t="shared" ref="V48:V69" si="14">P48*68.32</f>
        <v>915.488</v>
      </c>
      <c r="W48" s="35">
        <v>0.8</v>
      </c>
      <c r="X48" s="33"/>
      <c r="Y48" s="37">
        <f t="shared" ref="Y48:Y69" si="15">V48*W48</f>
        <v>732.3904</v>
      </c>
      <c r="Z48" s="38"/>
      <c r="AA48" s="34">
        <f t="shared" ref="AA48:AA69" si="16">P48*13.664</f>
        <v>183.0976</v>
      </c>
      <c r="AB48" s="34"/>
      <c r="AC48" s="16" t="s">
        <v>176</v>
      </c>
      <c r="AD48" s="16"/>
      <c r="AE48" s="16"/>
      <c r="AF48" s="16"/>
      <c r="AG48" s="16"/>
      <c r="AH48" s="16"/>
      <c r="AI48" s="42" t="s">
        <v>27</v>
      </c>
      <c r="AJ48" s="42"/>
      <c r="AK48" s="42"/>
      <c r="AL48" s="48"/>
      <c r="AM48" s="50"/>
      <c r="AN48" s="51"/>
      <c r="AO48" s="67"/>
      <c r="AP48" s="63"/>
      <c r="AQ48" s="63"/>
      <c r="AR48" s="63"/>
      <c r="AS48" s="63"/>
      <c r="AT48" s="63"/>
      <c r="AU48" s="59"/>
      <c r="AV48" s="65"/>
    </row>
    <row r="49" ht="18.6" customHeight="1" spans="1:48">
      <c r="A49" s="14">
        <f t="shared" si="12"/>
        <v>43</v>
      </c>
      <c r="B49" s="15" t="s">
        <v>177</v>
      </c>
      <c r="C49" s="15"/>
      <c r="D49" s="15"/>
      <c r="E49" s="40" t="s">
        <v>22</v>
      </c>
      <c r="F49" s="75" t="s">
        <v>83</v>
      </c>
      <c r="G49" s="75"/>
      <c r="H49" s="75"/>
      <c r="I49" s="75"/>
      <c r="J49" s="33" t="s">
        <v>178</v>
      </c>
      <c r="K49" s="33"/>
      <c r="L49" s="33"/>
      <c r="M49" s="33"/>
      <c r="N49" s="33" t="s">
        <v>49</v>
      </c>
      <c r="O49" s="33" t="s">
        <v>49</v>
      </c>
      <c r="P49" s="28">
        <v>23</v>
      </c>
      <c r="Q49" s="28"/>
      <c r="R49" s="28">
        <v>23</v>
      </c>
      <c r="S49" s="28"/>
      <c r="T49" s="33">
        <f t="shared" si="13"/>
        <v>25760</v>
      </c>
      <c r="U49" s="33"/>
      <c r="V49" s="34">
        <f t="shared" si="14"/>
        <v>1571.36</v>
      </c>
      <c r="W49" s="35">
        <v>0.8</v>
      </c>
      <c r="X49" s="33"/>
      <c r="Y49" s="37">
        <f t="shared" si="15"/>
        <v>1257.088</v>
      </c>
      <c r="Z49" s="38"/>
      <c r="AA49" s="34">
        <f t="shared" si="16"/>
        <v>314.272</v>
      </c>
      <c r="AB49" s="34"/>
      <c r="AC49" s="16" t="s">
        <v>179</v>
      </c>
      <c r="AD49" s="16"/>
      <c r="AE49" s="16"/>
      <c r="AF49" s="16"/>
      <c r="AG49" s="16"/>
      <c r="AH49" s="16"/>
      <c r="AI49" s="42" t="s">
        <v>27</v>
      </c>
      <c r="AJ49" s="42"/>
      <c r="AK49" s="42"/>
      <c r="AL49" s="48"/>
      <c r="AM49" s="50"/>
      <c r="AN49" s="51"/>
      <c r="AO49" s="67"/>
      <c r="AP49" s="61"/>
      <c r="AQ49" s="61"/>
      <c r="AR49" s="61"/>
      <c r="AS49" s="61"/>
      <c r="AT49" s="61"/>
      <c r="AV49" s="65"/>
    </row>
    <row r="50" ht="18.6" customHeight="1" spans="1:48">
      <c r="A50" s="14">
        <f t="shared" si="12"/>
        <v>44</v>
      </c>
      <c r="B50" s="15" t="s">
        <v>180</v>
      </c>
      <c r="C50" s="15"/>
      <c r="D50" s="15"/>
      <c r="E50" s="40" t="s">
        <v>22</v>
      </c>
      <c r="F50" s="75" t="s">
        <v>83</v>
      </c>
      <c r="G50" s="75"/>
      <c r="H50" s="75"/>
      <c r="I50" s="75"/>
      <c r="J50" s="33" t="s">
        <v>181</v>
      </c>
      <c r="K50" s="33"/>
      <c r="L50" s="33"/>
      <c r="M50" s="33"/>
      <c r="N50" s="33" t="s">
        <v>49</v>
      </c>
      <c r="O50" s="33" t="s">
        <v>49</v>
      </c>
      <c r="P50" s="28">
        <v>36.8</v>
      </c>
      <c r="Q50" s="28"/>
      <c r="R50" s="28">
        <v>36.8</v>
      </c>
      <c r="S50" s="28"/>
      <c r="T50" s="33">
        <f t="shared" si="13"/>
        <v>41216</v>
      </c>
      <c r="U50" s="33"/>
      <c r="V50" s="34">
        <f t="shared" si="14"/>
        <v>2514.176</v>
      </c>
      <c r="W50" s="35">
        <v>0.8</v>
      </c>
      <c r="X50" s="33"/>
      <c r="Y50" s="37">
        <f t="shared" si="15"/>
        <v>2011.3408</v>
      </c>
      <c r="Z50" s="38"/>
      <c r="AA50" s="34">
        <f t="shared" si="16"/>
        <v>502.8352</v>
      </c>
      <c r="AB50" s="34"/>
      <c r="AC50" s="16" t="s">
        <v>182</v>
      </c>
      <c r="AD50" s="16"/>
      <c r="AE50" s="16"/>
      <c r="AF50" s="16"/>
      <c r="AG50" s="16"/>
      <c r="AH50" s="16"/>
      <c r="AI50" s="42" t="s">
        <v>27</v>
      </c>
      <c r="AJ50" s="42"/>
      <c r="AK50" s="42"/>
      <c r="AL50" s="48"/>
      <c r="AM50" s="50"/>
      <c r="AN50" s="51"/>
      <c r="AO50" s="67"/>
      <c r="AP50" s="61"/>
      <c r="AQ50" s="61"/>
      <c r="AR50" s="61"/>
      <c r="AS50" s="61"/>
      <c r="AT50" s="61"/>
      <c r="AU50" s="61"/>
      <c r="AV50" s="65"/>
    </row>
    <row r="51" ht="18.6" customHeight="1" spans="1:48">
      <c r="A51" s="14">
        <f t="shared" si="12"/>
        <v>45</v>
      </c>
      <c r="B51" s="15" t="s">
        <v>183</v>
      </c>
      <c r="C51" s="15"/>
      <c r="D51" s="15"/>
      <c r="E51" s="40" t="s">
        <v>22</v>
      </c>
      <c r="F51" s="75" t="s">
        <v>72</v>
      </c>
      <c r="G51" s="75"/>
      <c r="H51" s="75"/>
      <c r="I51" s="75"/>
      <c r="J51" s="33" t="s">
        <v>184</v>
      </c>
      <c r="K51" s="33"/>
      <c r="L51" s="33"/>
      <c r="M51" s="33"/>
      <c r="N51" s="33" t="s">
        <v>49</v>
      </c>
      <c r="O51" s="33" t="s">
        <v>49</v>
      </c>
      <c r="P51" s="28">
        <v>19.2</v>
      </c>
      <c r="Q51" s="28"/>
      <c r="R51" s="28">
        <v>19.2</v>
      </c>
      <c r="S51" s="28"/>
      <c r="T51" s="33">
        <f t="shared" si="13"/>
        <v>21504</v>
      </c>
      <c r="U51" s="33"/>
      <c r="V51" s="34">
        <f t="shared" si="14"/>
        <v>1311.744</v>
      </c>
      <c r="W51" s="35">
        <v>0.8</v>
      </c>
      <c r="X51" s="33"/>
      <c r="Y51" s="37">
        <f t="shared" si="15"/>
        <v>1049.3952</v>
      </c>
      <c r="Z51" s="38"/>
      <c r="AA51" s="34">
        <f t="shared" si="16"/>
        <v>262.3488</v>
      </c>
      <c r="AB51" s="34"/>
      <c r="AC51" s="16" t="s">
        <v>185</v>
      </c>
      <c r="AD51" s="16"/>
      <c r="AE51" s="16"/>
      <c r="AF51" s="16"/>
      <c r="AG51" s="16"/>
      <c r="AH51" s="16"/>
      <c r="AI51" s="42" t="s">
        <v>27</v>
      </c>
      <c r="AJ51" s="42"/>
      <c r="AK51" s="42"/>
      <c r="AL51" s="48"/>
      <c r="AM51" s="50"/>
      <c r="AN51" s="51"/>
      <c r="AO51" s="69"/>
      <c r="AP51" s="63"/>
      <c r="AQ51" s="63"/>
      <c r="AR51" s="63"/>
      <c r="AS51" s="63"/>
      <c r="AT51" s="63"/>
      <c r="AU51" s="63"/>
      <c r="AV51" s="65"/>
    </row>
    <row r="52" ht="18.6" customHeight="1" spans="1:48">
      <c r="A52" s="14">
        <f t="shared" si="12"/>
        <v>46</v>
      </c>
      <c r="B52" s="15" t="s">
        <v>186</v>
      </c>
      <c r="C52" s="15"/>
      <c r="D52" s="15"/>
      <c r="E52" s="40" t="s">
        <v>22</v>
      </c>
      <c r="F52" s="75" t="s">
        <v>54</v>
      </c>
      <c r="G52" s="75"/>
      <c r="H52" s="75"/>
      <c r="I52" s="75"/>
      <c r="J52" s="33" t="s">
        <v>187</v>
      </c>
      <c r="K52" s="33"/>
      <c r="L52" s="33"/>
      <c r="M52" s="33"/>
      <c r="N52" s="33" t="s">
        <v>49</v>
      </c>
      <c r="O52" s="33" t="s">
        <v>49</v>
      </c>
      <c r="P52" s="28">
        <v>20</v>
      </c>
      <c r="Q52" s="28"/>
      <c r="R52" s="28">
        <v>20</v>
      </c>
      <c r="S52" s="28"/>
      <c r="T52" s="33">
        <f t="shared" si="13"/>
        <v>22400</v>
      </c>
      <c r="U52" s="33"/>
      <c r="V52" s="34">
        <f t="shared" si="14"/>
        <v>1366.4</v>
      </c>
      <c r="W52" s="35">
        <v>0.8</v>
      </c>
      <c r="X52" s="33"/>
      <c r="Y52" s="37">
        <f t="shared" si="15"/>
        <v>1093.12</v>
      </c>
      <c r="Z52" s="38"/>
      <c r="AA52" s="34">
        <f t="shared" si="16"/>
        <v>273.28</v>
      </c>
      <c r="AB52" s="34"/>
      <c r="AC52" s="16" t="s">
        <v>188</v>
      </c>
      <c r="AD52" s="16"/>
      <c r="AE52" s="16"/>
      <c r="AF52" s="16"/>
      <c r="AG52" s="16"/>
      <c r="AH52" s="16"/>
      <c r="AI52" s="42" t="s">
        <v>27</v>
      </c>
      <c r="AJ52" s="42"/>
      <c r="AK52" s="42"/>
      <c r="AL52" s="48"/>
      <c r="AM52" s="50"/>
      <c r="AN52" s="51"/>
      <c r="AO52" s="67"/>
      <c r="AP52" s="63"/>
      <c r="AQ52" s="63"/>
      <c r="AR52" s="63"/>
      <c r="AS52" s="63"/>
      <c r="AT52" s="63"/>
      <c r="AU52" s="59"/>
      <c r="AV52" s="65"/>
    </row>
    <row r="53" ht="18.6" customHeight="1" spans="1:48">
      <c r="A53" s="14">
        <f t="shared" si="12"/>
        <v>47</v>
      </c>
      <c r="B53" s="15" t="s">
        <v>189</v>
      </c>
      <c r="C53" s="15"/>
      <c r="D53" s="15"/>
      <c r="E53" s="40" t="s">
        <v>22</v>
      </c>
      <c r="F53" s="75" t="s">
        <v>190</v>
      </c>
      <c r="G53" s="75"/>
      <c r="H53" s="75"/>
      <c r="I53" s="75"/>
      <c r="J53" s="33" t="s">
        <v>191</v>
      </c>
      <c r="K53" s="33"/>
      <c r="L53" s="33"/>
      <c r="M53" s="33"/>
      <c r="N53" s="33" t="s">
        <v>49</v>
      </c>
      <c r="O53" s="33" t="s">
        <v>49</v>
      </c>
      <c r="P53" s="28">
        <v>10.2</v>
      </c>
      <c r="Q53" s="28"/>
      <c r="R53" s="28">
        <v>10.2</v>
      </c>
      <c r="S53" s="28"/>
      <c r="T53" s="33">
        <f t="shared" si="13"/>
        <v>11424</v>
      </c>
      <c r="U53" s="33"/>
      <c r="V53" s="34">
        <f t="shared" si="14"/>
        <v>696.864</v>
      </c>
      <c r="W53" s="35">
        <v>0.8</v>
      </c>
      <c r="X53" s="33"/>
      <c r="Y53" s="37">
        <f t="shared" si="15"/>
        <v>557.4912</v>
      </c>
      <c r="Z53" s="38"/>
      <c r="AA53" s="34">
        <f t="shared" si="16"/>
        <v>139.3728</v>
      </c>
      <c r="AB53" s="34"/>
      <c r="AC53" s="16" t="s">
        <v>192</v>
      </c>
      <c r="AD53" s="16"/>
      <c r="AE53" s="16"/>
      <c r="AF53" s="16"/>
      <c r="AG53" s="16"/>
      <c r="AH53" s="16"/>
      <c r="AI53" s="42" t="s">
        <v>27</v>
      </c>
      <c r="AJ53" s="42"/>
      <c r="AK53" s="42"/>
      <c r="AL53" s="48"/>
      <c r="AM53" s="50"/>
      <c r="AN53" s="51"/>
      <c r="AO53" s="67"/>
      <c r="AP53" s="61"/>
      <c r="AQ53" s="61"/>
      <c r="AR53" s="61"/>
      <c r="AS53" s="61"/>
      <c r="AT53" s="61"/>
      <c r="AV53" s="65"/>
    </row>
    <row r="54" ht="18.6" customHeight="1" spans="1:48">
      <c r="A54" s="14">
        <f t="shared" si="12"/>
        <v>48</v>
      </c>
      <c r="B54" s="15" t="s">
        <v>193</v>
      </c>
      <c r="C54" s="15"/>
      <c r="D54" s="15"/>
      <c r="E54" s="40" t="s">
        <v>22</v>
      </c>
      <c r="F54" s="75" t="s">
        <v>83</v>
      </c>
      <c r="G54" s="75"/>
      <c r="H54" s="75"/>
      <c r="I54" s="75"/>
      <c r="J54" s="33" t="s">
        <v>194</v>
      </c>
      <c r="K54" s="33"/>
      <c r="L54" s="33"/>
      <c r="M54" s="33"/>
      <c r="N54" s="33" t="s">
        <v>49</v>
      </c>
      <c r="O54" s="33" t="s">
        <v>49</v>
      </c>
      <c r="P54" s="28">
        <v>49.3</v>
      </c>
      <c r="Q54" s="28"/>
      <c r="R54" s="28">
        <v>49.3</v>
      </c>
      <c r="S54" s="28"/>
      <c r="T54" s="33">
        <f t="shared" si="13"/>
        <v>55216</v>
      </c>
      <c r="U54" s="33"/>
      <c r="V54" s="34">
        <f t="shared" si="14"/>
        <v>3368.176</v>
      </c>
      <c r="W54" s="35">
        <v>0.8</v>
      </c>
      <c r="X54" s="33"/>
      <c r="Y54" s="37">
        <f t="shared" si="15"/>
        <v>2694.5408</v>
      </c>
      <c r="Z54" s="38"/>
      <c r="AA54" s="34">
        <f t="shared" si="16"/>
        <v>673.6352</v>
      </c>
      <c r="AB54" s="34"/>
      <c r="AC54" s="16" t="s">
        <v>195</v>
      </c>
      <c r="AD54" s="16"/>
      <c r="AE54" s="16"/>
      <c r="AF54" s="16"/>
      <c r="AG54" s="16"/>
      <c r="AH54" s="16"/>
      <c r="AI54" s="42" t="s">
        <v>27</v>
      </c>
      <c r="AJ54" s="42"/>
      <c r="AK54" s="42"/>
      <c r="AL54" s="48"/>
      <c r="AM54" s="50"/>
      <c r="AN54" s="51"/>
      <c r="AO54" s="67"/>
      <c r="AP54" s="61"/>
      <c r="AQ54" s="61"/>
      <c r="AR54" s="61"/>
      <c r="AS54" s="61"/>
      <c r="AT54" s="61"/>
      <c r="AU54" s="61"/>
      <c r="AV54" s="65"/>
    </row>
    <row r="55" ht="18.6" customHeight="1" spans="1:48">
      <c r="A55" s="14">
        <f t="shared" si="12"/>
        <v>49</v>
      </c>
      <c r="B55" s="15" t="s">
        <v>196</v>
      </c>
      <c r="C55" s="15"/>
      <c r="D55" s="15"/>
      <c r="E55" s="40" t="s">
        <v>22</v>
      </c>
      <c r="F55" s="75" t="s">
        <v>43</v>
      </c>
      <c r="G55" s="75"/>
      <c r="H55" s="75"/>
      <c r="I55" s="75"/>
      <c r="J55" s="33" t="s">
        <v>124</v>
      </c>
      <c r="K55" s="33"/>
      <c r="L55" s="33"/>
      <c r="M55" s="33"/>
      <c r="N55" s="33" t="s">
        <v>49</v>
      </c>
      <c r="O55" s="33" t="s">
        <v>49</v>
      </c>
      <c r="P55" s="28">
        <v>41.5</v>
      </c>
      <c r="Q55" s="28"/>
      <c r="R55" s="28">
        <v>41.5</v>
      </c>
      <c r="S55" s="28"/>
      <c r="T55" s="33">
        <f t="shared" si="13"/>
        <v>46480</v>
      </c>
      <c r="U55" s="33"/>
      <c r="V55" s="34">
        <f t="shared" si="14"/>
        <v>2835.28</v>
      </c>
      <c r="W55" s="35">
        <v>0.8</v>
      </c>
      <c r="X55" s="33"/>
      <c r="Y55" s="37">
        <f t="shared" si="15"/>
        <v>2268.224</v>
      </c>
      <c r="Z55" s="38"/>
      <c r="AA55" s="34">
        <f t="shared" si="16"/>
        <v>567.056</v>
      </c>
      <c r="AB55" s="34"/>
      <c r="AC55" s="16" t="s">
        <v>197</v>
      </c>
      <c r="AD55" s="16"/>
      <c r="AE55" s="16"/>
      <c r="AF55" s="16"/>
      <c r="AG55" s="16"/>
      <c r="AH55" s="16"/>
      <c r="AI55" s="42" t="s">
        <v>27</v>
      </c>
      <c r="AJ55" s="42"/>
      <c r="AK55" s="42"/>
      <c r="AL55" s="48"/>
      <c r="AM55" s="50"/>
      <c r="AN55" s="51"/>
      <c r="AO55" s="69"/>
      <c r="AP55" s="63"/>
      <c r="AQ55" s="63"/>
      <c r="AR55" s="63"/>
      <c r="AS55" s="63"/>
      <c r="AT55" s="63"/>
      <c r="AU55" s="63"/>
      <c r="AV55" s="65"/>
    </row>
    <row r="56" ht="18.6" customHeight="1" spans="1:48">
      <c r="A56" s="14">
        <f t="shared" ref="A56:A65" si="17">ROW()-6</f>
        <v>50</v>
      </c>
      <c r="B56" s="15" t="s">
        <v>198</v>
      </c>
      <c r="C56" s="15"/>
      <c r="D56" s="15"/>
      <c r="E56" s="40" t="s">
        <v>22</v>
      </c>
      <c r="F56" s="75" t="s">
        <v>199</v>
      </c>
      <c r="G56" s="75"/>
      <c r="H56" s="75"/>
      <c r="I56" s="75"/>
      <c r="J56" s="33" t="s">
        <v>200</v>
      </c>
      <c r="K56" s="33"/>
      <c r="L56" s="33"/>
      <c r="M56" s="33"/>
      <c r="N56" s="33" t="s">
        <v>49</v>
      </c>
      <c r="O56" s="33" t="s">
        <v>49</v>
      </c>
      <c r="P56" s="28">
        <v>13.8</v>
      </c>
      <c r="Q56" s="28"/>
      <c r="R56" s="28">
        <v>13.8</v>
      </c>
      <c r="S56" s="28"/>
      <c r="T56" s="33">
        <f t="shared" si="13"/>
        <v>15456</v>
      </c>
      <c r="U56" s="33"/>
      <c r="V56" s="34">
        <f t="shared" si="14"/>
        <v>942.816</v>
      </c>
      <c r="W56" s="35">
        <v>0.8</v>
      </c>
      <c r="X56" s="33"/>
      <c r="Y56" s="37">
        <f t="shared" si="15"/>
        <v>754.2528</v>
      </c>
      <c r="Z56" s="38"/>
      <c r="AA56" s="34">
        <f t="shared" si="16"/>
        <v>188.5632</v>
      </c>
      <c r="AB56" s="34"/>
      <c r="AC56" s="16" t="s">
        <v>201</v>
      </c>
      <c r="AD56" s="16"/>
      <c r="AE56" s="16"/>
      <c r="AF56" s="16"/>
      <c r="AG56" s="16"/>
      <c r="AH56" s="16"/>
      <c r="AI56" s="42" t="s">
        <v>27</v>
      </c>
      <c r="AJ56" s="42"/>
      <c r="AK56" s="42"/>
      <c r="AL56" s="48"/>
      <c r="AM56" s="50"/>
      <c r="AN56" s="51"/>
      <c r="AO56" s="67"/>
      <c r="AP56" s="63"/>
      <c r="AQ56" s="63"/>
      <c r="AR56" s="63"/>
      <c r="AS56" s="63"/>
      <c r="AT56" s="63"/>
      <c r="AU56" s="59"/>
      <c r="AV56" s="65"/>
    </row>
    <row r="57" ht="18.6" customHeight="1" spans="1:48">
      <c r="A57" s="14">
        <f t="shared" si="17"/>
        <v>51</v>
      </c>
      <c r="B57" s="15" t="s">
        <v>202</v>
      </c>
      <c r="C57" s="15"/>
      <c r="D57" s="15"/>
      <c r="E57" s="40" t="s">
        <v>22</v>
      </c>
      <c r="F57" s="75" t="s">
        <v>34</v>
      </c>
      <c r="G57" s="75"/>
      <c r="H57" s="75"/>
      <c r="I57" s="75"/>
      <c r="J57" s="33" t="s">
        <v>203</v>
      </c>
      <c r="K57" s="33"/>
      <c r="L57" s="33"/>
      <c r="M57" s="33"/>
      <c r="N57" s="33" t="s">
        <v>49</v>
      </c>
      <c r="O57" s="33" t="s">
        <v>49</v>
      </c>
      <c r="P57" s="28">
        <v>35</v>
      </c>
      <c r="Q57" s="28"/>
      <c r="R57" s="28">
        <v>35</v>
      </c>
      <c r="S57" s="28"/>
      <c r="T57" s="33">
        <f t="shared" si="13"/>
        <v>39200</v>
      </c>
      <c r="U57" s="33"/>
      <c r="V57" s="34">
        <f t="shared" si="14"/>
        <v>2391.2</v>
      </c>
      <c r="W57" s="35">
        <v>0.8</v>
      </c>
      <c r="X57" s="33"/>
      <c r="Y57" s="37">
        <f t="shared" si="15"/>
        <v>1912.96</v>
      </c>
      <c r="Z57" s="38"/>
      <c r="AA57" s="34">
        <f t="shared" si="16"/>
        <v>478.24</v>
      </c>
      <c r="AB57" s="34"/>
      <c r="AC57" s="16" t="s">
        <v>204</v>
      </c>
      <c r="AD57" s="16"/>
      <c r="AE57" s="16"/>
      <c r="AF57" s="16"/>
      <c r="AG57" s="16"/>
      <c r="AH57" s="16"/>
      <c r="AI57" s="42" t="s">
        <v>27</v>
      </c>
      <c r="AJ57" s="42"/>
      <c r="AK57" s="42"/>
      <c r="AL57" s="48"/>
      <c r="AM57" s="50"/>
      <c r="AN57" s="51"/>
      <c r="AO57" s="67"/>
      <c r="AP57" s="61"/>
      <c r="AQ57" s="61"/>
      <c r="AR57" s="61"/>
      <c r="AS57" s="61"/>
      <c r="AT57" s="61"/>
      <c r="AV57" s="65"/>
    </row>
    <row r="58" ht="18.6" customHeight="1" spans="1:48">
      <c r="A58" s="14">
        <f t="shared" si="17"/>
        <v>52</v>
      </c>
      <c r="B58" s="15" t="s">
        <v>205</v>
      </c>
      <c r="C58" s="15"/>
      <c r="D58" s="15"/>
      <c r="E58" s="40" t="s">
        <v>22</v>
      </c>
      <c r="F58" s="75" t="s">
        <v>108</v>
      </c>
      <c r="G58" s="75"/>
      <c r="H58" s="75"/>
      <c r="I58" s="75"/>
      <c r="J58" s="33" t="s">
        <v>206</v>
      </c>
      <c r="K58" s="33"/>
      <c r="L58" s="33"/>
      <c r="M58" s="33"/>
      <c r="N58" s="33" t="s">
        <v>49</v>
      </c>
      <c r="O58" s="33" t="s">
        <v>49</v>
      </c>
      <c r="P58" s="28">
        <v>23.8</v>
      </c>
      <c r="Q58" s="28"/>
      <c r="R58" s="28">
        <v>23.8</v>
      </c>
      <c r="S58" s="28"/>
      <c r="T58" s="33">
        <f t="shared" si="13"/>
        <v>26656</v>
      </c>
      <c r="U58" s="33"/>
      <c r="V58" s="34">
        <f t="shared" si="14"/>
        <v>1626.016</v>
      </c>
      <c r="W58" s="35">
        <v>0.8</v>
      </c>
      <c r="X58" s="33"/>
      <c r="Y58" s="37">
        <f t="shared" si="15"/>
        <v>1300.8128</v>
      </c>
      <c r="Z58" s="38"/>
      <c r="AA58" s="34">
        <f t="shared" si="16"/>
        <v>325.2032</v>
      </c>
      <c r="AB58" s="34"/>
      <c r="AC58" s="16" t="s">
        <v>207</v>
      </c>
      <c r="AD58" s="16"/>
      <c r="AE58" s="16"/>
      <c r="AF58" s="16"/>
      <c r="AG58" s="16"/>
      <c r="AH58" s="16"/>
      <c r="AI58" s="42" t="s">
        <v>27</v>
      </c>
      <c r="AJ58" s="42"/>
      <c r="AK58" s="42"/>
      <c r="AL58" s="48"/>
      <c r="AM58" s="50"/>
      <c r="AN58" s="51"/>
      <c r="AO58" s="67"/>
      <c r="AP58" s="61"/>
      <c r="AQ58" s="61"/>
      <c r="AR58" s="61"/>
      <c r="AS58" s="61"/>
      <c r="AT58" s="61"/>
      <c r="AU58" s="61"/>
      <c r="AV58" s="65"/>
    </row>
    <row r="59" ht="18.6" customHeight="1" spans="1:48">
      <c r="A59" s="14">
        <f t="shared" si="17"/>
        <v>53</v>
      </c>
      <c r="B59" s="15" t="s">
        <v>208</v>
      </c>
      <c r="C59" s="15"/>
      <c r="D59" s="15"/>
      <c r="E59" s="40" t="s">
        <v>22</v>
      </c>
      <c r="F59" s="75" t="s">
        <v>209</v>
      </c>
      <c r="G59" s="75"/>
      <c r="H59" s="75"/>
      <c r="I59" s="75"/>
      <c r="J59" s="33" t="s">
        <v>210</v>
      </c>
      <c r="K59" s="33"/>
      <c r="L59" s="33"/>
      <c r="M59" s="33"/>
      <c r="N59" s="33" t="s">
        <v>49</v>
      </c>
      <c r="O59" s="33" t="s">
        <v>49</v>
      </c>
      <c r="P59" s="28">
        <v>35.46</v>
      </c>
      <c r="Q59" s="28"/>
      <c r="R59" s="28">
        <v>35.46</v>
      </c>
      <c r="S59" s="28"/>
      <c r="T59" s="33">
        <f t="shared" si="13"/>
        <v>39715.2</v>
      </c>
      <c r="U59" s="33"/>
      <c r="V59" s="34">
        <f t="shared" si="14"/>
        <v>2422.6272</v>
      </c>
      <c r="W59" s="35">
        <v>0.8</v>
      </c>
      <c r="X59" s="33"/>
      <c r="Y59" s="37">
        <f t="shared" si="15"/>
        <v>1938.10176</v>
      </c>
      <c r="Z59" s="38"/>
      <c r="AA59" s="34">
        <f t="shared" si="16"/>
        <v>484.52544</v>
      </c>
      <c r="AB59" s="34"/>
      <c r="AC59" s="16" t="s">
        <v>211</v>
      </c>
      <c r="AD59" s="16"/>
      <c r="AE59" s="16"/>
      <c r="AF59" s="16"/>
      <c r="AG59" s="16"/>
      <c r="AH59" s="16"/>
      <c r="AI59" s="42" t="s">
        <v>27</v>
      </c>
      <c r="AJ59" s="42"/>
      <c r="AK59" s="42"/>
      <c r="AL59" s="48"/>
      <c r="AM59" s="50"/>
      <c r="AN59" s="51"/>
      <c r="AO59" s="69"/>
      <c r="AP59" s="63"/>
      <c r="AQ59" s="63"/>
      <c r="AR59" s="63"/>
      <c r="AS59" s="63"/>
      <c r="AT59" s="63"/>
      <c r="AU59" s="63"/>
      <c r="AV59" s="65"/>
    </row>
    <row r="60" ht="18.6" customHeight="1" spans="1:48">
      <c r="A60" s="14">
        <f t="shared" si="17"/>
        <v>54</v>
      </c>
      <c r="B60" s="15" t="s">
        <v>212</v>
      </c>
      <c r="C60" s="15"/>
      <c r="D60" s="15"/>
      <c r="E60" s="40" t="s">
        <v>22</v>
      </c>
      <c r="F60" s="75" t="s">
        <v>83</v>
      </c>
      <c r="G60" s="75"/>
      <c r="H60" s="75"/>
      <c r="I60" s="75"/>
      <c r="J60" s="33" t="s">
        <v>213</v>
      </c>
      <c r="K60" s="33"/>
      <c r="L60" s="33"/>
      <c r="M60" s="33"/>
      <c r="N60" s="33" t="s">
        <v>49</v>
      </c>
      <c r="O60" s="33" t="s">
        <v>49</v>
      </c>
      <c r="P60" s="28">
        <v>92.1</v>
      </c>
      <c r="Q60" s="28"/>
      <c r="R60" s="28">
        <v>92.1</v>
      </c>
      <c r="S60" s="28"/>
      <c r="T60" s="33">
        <f t="shared" si="13"/>
        <v>103152</v>
      </c>
      <c r="U60" s="33"/>
      <c r="V60" s="34">
        <f t="shared" si="14"/>
        <v>6292.272</v>
      </c>
      <c r="W60" s="35">
        <v>0.8</v>
      </c>
      <c r="X60" s="33"/>
      <c r="Y60" s="37">
        <f t="shared" si="15"/>
        <v>5033.8176</v>
      </c>
      <c r="Z60" s="38"/>
      <c r="AA60" s="34">
        <f t="shared" si="16"/>
        <v>1258.4544</v>
      </c>
      <c r="AB60" s="34"/>
      <c r="AC60" s="16" t="s">
        <v>214</v>
      </c>
      <c r="AD60" s="16"/>
      <c r="AE60" s="16"/>
      <c r="AF60" s="16"/>
      <c r="AG60" s="16"/>
      <c r="AH60" s="16"/>
      <c r="AI60" s="42" t="s">
        <v>27</v>
      </c>
      <c r="AJ60" s="42"/>
      <c r="AK60" s="42"/>
      <c r="AL60" s="48"/>
      <c r="AM60" s="50"/>
      <c r="AN60" s="51"/>
      <c r="AO60" s="67"/>
      <c r="AP60" s="63"/>
      <c r="AQ60" s="63"/>
      <c r="AR60" s="63"/>
      <c r="AS60" s="63"/>
      <c r="AT60" s="63"/>
      <c r="AU60" s="59"/>
      <c r="AV60" s="65"/>
    </row>
    <row r="61" ht="18.6" customHeight="1" spans="1:48">
      <c r="A61" s="14">
        <f t="shared" si="17"/>
        <v>55</v>
      </c>
      <c r="B61" s="15" t="s">
        <v>215</v>
      </c>
      <c r="C61" s="15"/>
      <c r="D61" s="15"/>
      <c r="E61" s="40" t="s">
        <v>22</v>
      </c>
      <c r="F61" s="75" t="s">
        <v>47</v>
      </c>
      <c r="G61" s="75"/>
      <c r="H61" s="75"/>
      <c r="I61" s="75"/>
      <c r="J61" s="33" t="s">
        <v>216</v>
      </c>
      <c r="K61" s="33"/>
      <c r="L61" s="33"/>
      <c r="M61" s="33"/>
      <c r="N61" s="33" t="s">
        <v>49</v>
      </c>
      <c r="O61" s="33" t="s">
        <v>49</v>
      </c>
      <c r="P61" s="28">
        <v>36</v>
      </c>
      <c r="Q61" s="28"/>
      <c r="R61" s="28">
        <v>36</v>
      </c>
      <c r="S61" s="28"/>
      <c r="T61" s="33">
        <f t="shared" si="13"/>
        <v>40320</v>
      </c>
      <c r="U61" s="33"/>
      <c r="V61" s="34">
        <f t="shared" si="14"/>
        <v>2459.52</v>
      </c>
      <c r="W61" s="35">
        <v>0.8</v>
      </c>
      <c r="X61" s="33"/>
      <c r="Y61" s="37">
        <f t="shared" si="15"/>
        <v>1967.616</v>
      </c>
      <c r="Z61" s="38"/>
      <c r="AA61" s="34">
        <f t="shared" si="16"/>
        <v>491.904</v>
      </c>
      <c r="AB61" s="34"/>
      <c r="AC61" s="16" t="s">
        <v>217</v>
      </c>
      <c r="AD61" s="16"/>
      <c r="AE61" s="16"/>
      <c r="AF61" s="16"/>
      <c r="AG61" s="16"/>
      <c r="AH61" s="16"/>
      <c r="AI61" s="42" t="s">
        <v>27</v>
      </c>
      <c r="AJ61" s="42"/>
      <c r="AK61" s="42"/>
      <c r="AL61" s="48"/>
      <c r="AM61" s="50"/>
      <c r="AN61" s="51"/>
      <c r="AO61" s="67"/>
      <c r="AP61" s="61"/>
      <c r="AQ61" s="61"/>
      <c r="AR61" s="61"/>
      <c r="AS61" s="61"/>
      <c r="AT61" s="61"/>
      <c r="AU61" s="61"/>
      <c r="AV61" s="65"/>
    </row>
    <row r="62" ht="18.6" customHeight="1" spans="1:48">
      <c r="A62" s="14">
        <f t="shared" si="17"/>
        <v>56</v>
      </c>
      <c r="B62" s="15" t="s">
        <v>218</v>
      </c>
      <c r="C62" s="15"/>
      <c r="D62" s="15"/>
      <c r="E62" s="40" t="s">
        <v>22</v>
      </c>
      <c r="F62" s="75" t="s">
        <v>199</v>
      </c>
      <c r="G62" s="75"/>
      <c r="H62" s="75"/>
      <c r="I62" s="75"/>
      <c r="J62" s="33" t="s">
        <v>219</v>
      </c>
      <c r="K62" s="33"/>
      <c r="L62" s="33"/>
      <c r="M62" s="33"/>
      <c r="N62" s="33" t="s">
        <v>49</v>
      </c>
      <c r="O62" s="33" t="s">
        <v>49</v>
      </c>
      <c r="P62" s="28">
        <v>12.5</v>
      </c>
      <c r="Q62" s="28"/>
      <c r="R62" s="28">
        <v>12.5</v>
      </c>
      <c r="S62" s="28"/>
      <c r="T62" s="33">
        <f t="shared" si="13"/>
        <v>14000</v>
      </c>
      <c r="U62" s="33"/>
      <c r="V62" s="34">
        <f t="shared" si="14"/>
        <v>854</v>
      </c>
      <c r="W62" s="35">
        <v>0.8</v>
      </c>
      <c r="X62" s="33"/>
      <c r="Y62" s="37">
        <f t="shared" si="15"/>
        <v>683.2</v>
      </c>
      <c r="Z62" s="38"/>
      <c r="AA62" s="34">
        <f t="shared" si="16"/>
        <v>170.8</v>
      </c>
      <c r="AB62" s="34"/>
      <c r="AC62" s="16" t="s">
        <v>220</v>
      </c>
      <c r="AD62" s="16"/>
      <c r="AE62" s="16"/>
      <c r="AF62" s="16"/>
      <c r="AG62" s="16"/>
      <c r="AH62" s="16"/>
      <c r="AI62" s="42" t="s">
        <v>27</v>
      </c>
      <c r="AJ62" s="42"/>
      <c r="AK62" s="42"/>
      <c r="AL62" s="48"/>
      <c r="AM62" s="50"/>
      <c r="AN62" s="51"/>
      <c r="AO62" s="67"/>
      <c r="AP62" s="63"/>
      <c r="AQ62" s="63"/>
      <c r="AR62" s="63"/>
      <c r="AS62" s="63"/>
      <c r="AT62" s="63"/>
      <c r="AU62" s="59"/>
      <c r="AV62" s="65"/>
    </row>
    <row r="63" ht="18.6" customHeight="1" spans="1:48">
      <c r="A63" s="14">
        <f t="shared" si="17"/>
        <v>57</v>
      </c>
      <c r="B63" s="15" t="s">
        <v>221</v>
      </c>
      <c r="C63" s="15"/>
      <c r="D63" s="15"/>
      <c r="E63" s="40" t="s">
        <v>22</v>
      </c>
      <c r="F63" s="75" t="s">
        <v>128</v>
      </c>
      <c r="G63" s="75"/>
      <c r="H63" s="75"/>
      <c r="I63" s="75"/>
      <c r="J63" s="33" t="s">
        <v>222</v>
      </c>
      <c r="K63" s="33"/>
      <c r="L63" s="33"/>
      <c r="M63" s="33"/>
      <c r="N63" s="33" t="s">
        <v>49</v>
      </c>
      <c r="O63" s="33" t="s">
        <v>49</v>
      </c>
      <c r="P63" s="28">
        <v>26.7</v>
      </c>
      <c r="Q63" s="28"/>
      <c r="R63" s="28">
        <v>26.7</v>
      </c>
      <c r="S63" s="28"/>
      <c r="T63" s="33">
        <f t="shared" si="13"/>
        <v>29904</v>
      </c>
      <c r="U63" s="33"/>
      <c r="V63" s="34">
        <f t="shared" si="14"/>
        <v>1824.144</v>
      </c>
      <c r="W63" s="35">
        <v>0.8</v>
      </c>
      <c r="X63" s="33"/>
      <c r="Y63" s="37">
        <f t="shared" si="15"/>
        <v>1459.3152</v>
      </c>
      <c r="Z63" s="38"/>
      <c r="AA63" s="34">
        <f t="shared" si="16"/>
        <v>364.8288</v>
      </c>
      <c r="AB63" s="34"/>
      <c r="AC63" s="16" t="s">
        <v>223</v>
      </c>
      <c r="AD63" s="16"/>
      <c r="AE63" s="16"/>
      <c r="AF63" s="16"/>
      <c r="AG63" s="16"/>
      <c r="AH63" s="16"/>
      <c r="AI63" s="42" t="s">
        <v>27</v>
      </c>
      <c r="AJ63" s="42"/>
      <c r="AK63" s="42"/>
      <c r="AL63" s="48"/>
      <c r="AM63" s="50"/>
      <c r="AN63" s="51"/>
      <c r="AO63" s="67"/>
      <c r="AP63" s="61"/>
      <c r="AQ63" s="61"/>
      <c r="AR63" s="61"/>
      <c r="AS63" s="61"/>
      <c r="AT63" s="61"/>
      <c r="AV63" s="65"/>
    </row>
    <row r="64" ht="18" customHeight="1" spans="1:48">
      <c r="A64" s="14">
        <f t="shared" si="17"/>
        <v>58</v>
      </c>
      <c r="B64" s="15" t="s">
        <v>224</v>
      </c>
      <c r="C64" s="15"/>
      <c r="D64" s="15"/>
      <c r="E64" s="40" t="s">
        <v>22</v>
      </c>
      <c r="F64" s="75" t="s">
        <v>54</v>
      </c>
      <c r="G64" s="75"/>
      <c r="H64" s="75"/>
      <c r="I64" s="75"/>
      <c r="J64" s="33" t="s">
        <v>225</v>
      </c>
      <c r="K64" s="33"/>
      <c r="L64" s="33"/>
      <c r="M64" s="33"/>
      <c r="N64" s="33" t="s">
        <v>49</v>
      </c>
      <c r="O64" s="33" t="s">
        <v>49</v>
      </c>
      <c r="P64" s="28">
        <v>21.1</v>
      </c>
      <c r="Q64" s="28"/>
      <c r="R64" s="28">
        <v>21.1</v>
      </c>
      <c r="S64" s="28"/>
      <c r="T64" s="33">
        <f t="shared" si="13"/>
        <v>23632</v>
      </c>
      <c r="U64" s="33"/>
      <c r="V64" s="34">
        <f t="shared" si="14"/>
        <v>1441.552</v>
      </c>
      <c r="W64" s="35">
        <v>0.8</v>
      </c>
      <c r="X64" s="33"/>
      <c r="Y64" s="37">
        <f t="shared" si="15"/>
        <v>1153.2416</v>
      </c>
      <c r="Z64" s="38"/>
      <c r="AA64" s="34">
        <f t="shared" si="16"/>
        <v>288.3104</v>
      </c>
      <c r="AB64" s="34"/>
      <c r="AC64" s="16" t="s">
        <v>226</v>
      </c>
      <c r="AD64" s="16"/>
      <c r="AE64" s="16"/>
      <c r="AF64" s="16"/>
      <c r="AG64" s="16"/>
      <c r="AH64" s="16"/>
      <c r="AI64" s="42" t="s">
        <v>27</v>
      </c>
      <c r="AJ64" s="42"/>
      <c r="AK64" s="42"/>
      <c r="AL64" s="48"/>
      <c r="AM64" s="50"/>
      <c r="AN64" s="51"/>
      <c r="AO64" s="67"/>
      <c r="AP64" s="61"/>
      <c r="AQ64" s="61"/>
      <c r="AR64" s="61"/>
      <c r="AS64" s="61"/>
      <c r="AT64" s="61"/>
      <c r="AU64" s="61"/>
      <c r="AV64" s="65"/>
    </row>
    <row r="65" ht="18" customHeight="1" spans="1:48">
      <c r="A65" s="14">
        <f t="shared" si="17"/>
        <v>59</v>
      </c>
      <c r="B65" s="15" t="s">
        <v>227</v>
      </c>
      <c r="C65" s="15"/>
      <c r="D65" s="15"/>
      <c r="E65" s="40" t="s">
        <v>22</v>
      </c>
      <c r="F65" s="75" t="s">
        <v>228</v>
      </c>
      <c r="G65" s="75"/>
      <c r="H65" s="75"/>
      <c r="I65" s="75"/>
      <c r="J65" s="33" t="s">
        <v>229</v>
      </c>
      <c r="K65" s="33"/>
      <c r="L65" s="33"/>
      <c r="M65" s="33"/>
      <c r="N65" s="33" t="s">
        <v>49</v>
      </c>
      <c r="O65" s="33" t="s">
        <v>49</v>
      </c>
      <c r="P65" s="28">
        <v>80</v>
      </c>
      <c r="Q65" s="28"/>
      <c r="R65" s="28">
        <v>80</v>
      </c>
      <c r="S65" s="28"/>
      <c r="T65" s="33">
        <f t="shared" si="13"/>
        <v>89600</v>
      </c>
      <c r="U65" s="33"/>
      <c r="V65" s="34">
        <f t="shared" si="14"/>
        <v>5465.6</v>
      </c>
      <c r="W65" s="35">
        <v>0.8</v>
      </c>
      <c r="X65" s="33"/>
      <c r="Y65" s="37">
        <f t="shared" si="15"/>
        <v>4372.48</v>
      </c>
      <c r="Z65" s="38"/>
      <c r="AA65" s="34">
        <f t="shared" si="16"/>
        <v>1093.12</v>
      </c>
      <c r="AB65" s="34"/>
      <c r="AC65" s="16" t="s">
        <v>230</v>
      </c>
      <c r="AD65" s="16"/>
      <c r="AE65" s="16"/>
      <c r="AF65" s="16"/>
      <c r="AG65" s="16"/>
      <c r="AH65" s="16"/>
      <c r="AI65" s="42" t="s">
        <v>27</v>
      </c>
      <c r="AJ65" s="42"/>
      <c r="AK65" s="42"/>
      <c r="AL65" s="48"/>
      <c r="AM65" s="50"/>
      <c r="AN65" s="51"/>
      <c r="AO65" s="69"/>
      <c r="AP65" s="63"/>
      <c r="AQ65" s="63"/>
      <c r="AR65" s="63"/>
      <c r="AS65" s="63"/>
      <c r="AT65" s="63"/>
      <c r="AU65" s="63"/>
      <c r="AV65" s="65"/>
    </row>
    <row r="66" ht="18" customHeight="1" spans="1:48">
      <c r="A66" s="14">
        <f t="shared" ref="A66:A75" si="18">ROW()-6</f>
        <v>60</v>
      </c>
      <c r="B66" s="15" t="s">
        <v>231</v>
      </c>
      <c r="C66" s="15"/>
      <c r="D66" s="15"/>
      <c r="E66" s="40" t="s">
        <v>22</v>
      </c>
      <c r="F66" s="75" t="s">
        <v>228</v>
      </c>
      <c r="G66" s="75"/>
      <c r="H66" s="75"/>
      <c r="I66" s="75"/>
      <c r="J66" s="33" t="s">
        <v>232</v>
      </c>
      <c r="K66" s="33"/>
      <c r="L66" s="33"/>
      <c r="M66" s="33"/>
      <c r="N66" s="33" t="s">
        <v>49</v>
      </c>
      <c r="O66" s="33" t="s">
        <v>49</v>
      </c>
      <c r="P66" s="28">
        <v>39.6</v>
      </c>
      <c r="Q66" s="28"/>
      <c r="R66" s="28">
        <v>39.6</v>
      </c>
      <c r="S66" s="28"/>
      <c r="T66" s="33">
        <f t="shared" si="13"/>
        <v>44352</v>
      </c>
      <c r="U66" s="33"/>
      <c r="V66" s="34">
        <f t="shared" si="14"/>
        <v>2705.472</v>
      </c>
      <c r="W66" s="35">
        <v>0.8</v>
      </c>
      <c r="X66" s="33"/>
      <c r="Y66" s="37">
        <f t="shared" si="15"/>
        <v>2164.3776</v>
      </c>
      <c r="Z66" s="38"/>
      <c r="AA66" s="34">
        <f t="shared" si="16"/>
        <v>541.0944</v>
      </c>
      <c r="AB66" s="34"/>
      <c r="AC66" s="16" t="s">
        <v>233</v>
      </c>
      <c r="AD66" s="16"/>
      <c r="AE66" s="16"/>
      <c r="AF66" s="16"/>
      <c r="AG66" s="16"/>
      <c r="AH66" s="16"/>
      <c r="AI66" s="42" t="s">
        <v>27</v>
      </c>
      <c r="AJ66" s="42"/>
      <c r="AK66" s="42"/>
      <c r="AL66" s="48"/>
      <c r="AM66" s="50"/>
      <c r="AN66" s="51"/>
      <c r="AO66" s="67"/>
      <c r="AP66" s="63"/>
      <c r="AQ66" s="63"/>
      <c r="AR66" s="63"/>
      <c r="AS66" s="63"/>
      <c r="AT66" s="63"/>
      <c r="AU66" s="59"/>
      <c r="AV66" s="65"/>
    </row>
    <row r="67" ht="18" customHeight="1" spans="1:48">
      <c r="A67" s="14">
        <f t="shared" si="18"/>
        <v>61</v>
      </c>
      <c r="B67" s="15" t="s">
        <v>234</v>
      </c>
      <c r="C67" s="15"/>
      <c r="D67" s="15"/>
      <c r="E67" s="40" t="s">
        <v>22</v>
      </c>
      <c r="F67" s="75" t="s">
        <v>128</v>
      </c>
      <c r="G67" s="75"/>
      <c r="H67" s="75"/>
      <c r="I67" s="75"/>
      <c r="J67" s="33" t="s">
        <v>235</v>
      </c>
      <c r="K67" s="33"/>
      <c r="L67" s="33"/>
      <c r="M67" s="33"/>
      <c r="N67" s="33" t="s">
        <v>49</v>
      </c>
      <c r="O67" s="33" t="s">
        <v>49</v>
      </c>
      <c r="P67" s="28">
        <v>51</v>
      </c>
      <c r="Q67" s="28"/>
      <c r="R67" s="28">
        <v>51</v>
      </c>
      <c r="S67" s="28"/>
      <c r="T67" s="33">
        <f t="shared" si="13"/>
        <v>57120</v>
      </c>
      <c r="U67" s="33"/>
      <c r="V67" s="34">
        <f t="shared" si="14"/>
        <v>3484.32</v>
      </c>
      <c r="W67" s="35">
        <v>0.8</v>
      </c>
      <c r="X67" s="33"/>
      <c r="Y67" s="37">
        <f t="shared" si="15"/>
        <v>2787.456</v>
      </c>
      <c r="Z67" s="38"/>
      <c r="AA67" s="34">
        <f t="shared" si="16"/>
        <v>696.864</v>
      </c>
      <c r="AB67" s="34"/>
      <c r="AC67" s="16" t="s">
        <v>236</v>
      </c>
      <c r="AD67" s="16"/>
      <c r="AE67" s="16"/>
      <c r="AF67" s="16"/>
      <c r="AG67" s="16"/>
      <c r="AH67" s="16"/>
      <c r="AI67" s="42" t="s">
        <v>27</v>
      </c>
      <c r="AJ67" s="42"/>
      <c r="AK67" s="42"/>
      <c r="AL67" s="48"/>
      <c r="AM67" s="50"/>
      <c r="AN67" s="51"/>
      <c r="AO67" s="67"/>
      <c r="AP67" s="61"/>
      <c r="AQ67" s="61"/>
      <c r="AR67" s="61"/>
      <c r="AS67" s="61"/>
      <c r="AT67" s="61"/>
      <c r="AV67" s="65"/>
    </row>
    <row r="68" ht="18" customHeight="1" spans="1:48">
      <c r="A68" s="14">
        <f t="shared" si="18"/>
        <v>62</v>
      </c>
      <c r="B68" s="15" t="s">
        <v>237</v>
      </c>
      <c r="C68" s="15"/>
      <c r="D68" s="15"/>
      <c r="E68" s="40" t="s">
        <v>22</v>
      </c>
      <c r="F68" s="75" t="s">
        <v>238</v>
      </c>
      <c r="G68" s="75"/>
      <c r="H68" s="75"/>
      <c r="I68" s="75"/>
      <c r="J68" s="33" t="s">
        <v>239</v>
      </c>
      <c r="K68" s="33"/>
      <c r="L68" s="33"/>
      <c r="M68" s="33"/>
      <c r="N68" s="33" t="s">
        <v>49</v>
      </c>
      <c r="O68" s="33" t="s">
        <v>49</v>
      </c>
      <c r="P68" s="28">
        <v>25.2</v>
      </c>
      <c r="Q68" s="28"/>
      <c r="R68" s="28">
        <v>25.2</v>
      </c>
      <c r="S68" s="28"/>
      <c r="T68" s="33">
        <f t="shared" si="13"/>
        <v>28224</v>
      </c>
      <c r="U68" s="33"/>
      <c r="V68" s="34">
        <f t="shared" si="14"/>
        <v>1721.664</v>
      </c>
      <c r="W68" s="35">
        <v>0.8</v>
      </c>
      <c r="X68" s="33"/>
      <c r="Y68" s="37">
        <f t="shared" si="15"/>
        <v>1377.3312</v>
      </c>
      <c r="Z68" s="38"/>
      <c r="AA68" s="34">
        <f t="shared" si="16"/>
        <v>344.3328</v>
      </c>
      <c r="AB68" s="34"/>
      <c r="AC68" s="16" t="s">
        <v>240</v>
      </c>
      <c r="AD68" s="16"/>
      <c r="AE68" s="16"/>
      <c r="AF68" s="16"/>
      <c r="AG68" s="16"/>
      <c r="AH68" s="16"/>
      <c r="AI68" s="42" t="s">
        <v>27</v>
      </c>
      <c r="AJ68" s="42"/>
      <c r="AK68" s="42"/>
      <c r="AL68" s="48"/>
      <c r="AM68" s="50"/>
      <c r="AN68" s="51"/>
      <c r="AO68" s="67"/>
      <c r="AP68" s="61"/>
      <c r="AQ68" s="61"/>
      <c r="AR68" s="61"/>
      <c r="AS68" s="61"/>
      <c r="AT68" s="61"/>
      <c r="AU68" s="61"/>
      <c r="AV68" s="65"/>
    </row>
    <row r="69" ht="18" customHeight="1" spans="1:48">
      <c r="A69" s="14">
        <f t="shared" si="18"/>
        <v>63</v>
      </c>
      <c r="B69" s="15" t="s">
        <v>241</v>
      </c>
      <c r="C69" s="15"/>
      <c r="D69" s="15"/>
      <c r="E69" s="40" t="s">
        <v>22</v>
      </c>
      <c r="F69" s="75" t="s">
        <v>47</v>
      </c>
      <c r="G69" s="75"/>
      <c r="H69" s="75"/>
      <c r="I69" s="75"/>
      <c r="J69" s="33" t="s">
        <v>242</v>
      </c>
      <c r="K69" s="33"/>
      <c r="L69" s="33"/>
      <c r="M69" s="33"/>
      <c r="N69" s="33" t="s">
        <v>49</v>
      </c>
      <c r="O69" s="33" t="s">
        <v>49</v>
      </c>
      <c r="P69" s="28">
        <v>9.6</v>
      </c>
      <c r="Q69" s="28"/>
      <c r="R69" s="28">
        <v>9.6</v>
      </c>
      <c r="S69" s="28"/>
      <c r="T69" s="33">
        <f t="shared" si="13"/>
        <v>10752</v>
      </c>
      <c r="U69" s="33"/>
      <c r="V69" s="34">
        <f t="shared" si="14"/>
        <v>655.872</v>
      </c>
      <c r="W69" s="35">
        <v>0.8</v>
      </c>
      <c r="X69" s="33"/>
      <c r="Y69" s="37">
        <f t="shared" si="15"/>
        <v>524.6976</v>
      </c>
      <c r="Z69" s="38"/>
      <c r="AA69" s="34">
        <f t="shared" si="16"/>
        <v>131.1744</v>
      </c>
      <c r="AB69" s="34"/>
      <c r="AC69" s="16" t="s">
        <v>243</v>
      </c>
      <c r="AD69" s="16"/>
      <c r="AE69" s="16"/>
      <c r="AF69" s="16"/>
      <c r="AG69" s="16"/>
      <c r="AH69" s="16"/>
      <c r="AI69" s="42" t="s">
        <v>27</v>
      </c>
      <c r="AJ69" s="42"/>
      <c r="AK69" s="42"/>
      <c r="AL69" s="48"/>
      <c r="AM69" s="50"/>
      <c r="AN69" s="51"/>
      <c r="AO69" s="69"/>
      <c r="AP69" s="63"/>
      <c r="AQ69" s="63"/>
      <c r="AR69" s="63"/>
      <c r="AS69" s="63"/>
      <c r="AT69" s="63"/>
      <c r="AU69" s="63"/>
      <c r="AV69" s="65"/>
    </row>
    <row r="70" ht="18" customHeight="1" spans="1:48">
      <c r="A70" s="14">
        <f t="shared" si="18"/>
        <v>64</v>
      </c>
      <c r="B70" s="15" t="s">
        <v>244</v>
      </c>
      <c r="C70" s="15"/>
      <c r="D70" s="15"/>
      <c r="E70" s="40" t="s">
        <v>22</v>
      </c>
      <c r="F70" s="75" t="s">
        <v>34</v>
      </c>
      <c r="G70" s="75"/>
      <c r="H70" s="75"/>
      <c r="I70" s="75"/>
      <c r="J70" s="33" t="s">
        <v>245</v>
      </c>
      <c r="K70" s="33"/>
      <c r="L70" s="33"/>
      <c r="M70" s="33"/>
      <c r="N70" s="33" t="s">
        <v>49</v>
      </c>
      <c r="O70" s="33" t="s">
        <v>49</v>
      </c>
      <c r="P70" s="28">
        <v>61</v>
      </c>
      <c r="Q70" s="28"/>
      <c r="R70" s="28">
        <v>61</v>
      </c>
      <c r="S70" s="28"/>
      <c r="T70" s="33">
        <f t="shared" ref="T70:T101" si="19">P70*1120</f>
        <v>68320</v>
      </c>
      <c r="U70" s="33"/>
      <c r="V70" s="34">
        <f t="shared" ref="V70:V101" si="20">P70*68.32</f>
        <v>4167.52</v>
      </c>
      <c r="W70" s="35">
        <v>0.8</v>
      </c>
      <c r="X70" s="33"/>
      <c r="Y70" s="37">
        <f t="shared" ref="Y70:Y101" si="21">V70*W70</f>
        <v>3334.016</v>
      </c>
      <c r="Z70" s="38"/>
      <c r="AA70" s="34">
        <f t="shared" ref="AA70:AA101" si="22">P70*13.664</f>
        <v>833.504</v>
      </c>
      <c r="AB70" s="34"/>
      <c r="AC70" s="16" t="s">
        <v>246</v>
      </c>
      <c r="AD70" s="16"/>
      <c r="AE70" s="16"/>
      <c r="AF70" s="16"/>
      <c r="AG70" s="16"/>
      <c r="AH70" s="16"/>
      <c r="AI70" s="42" t="s">
        <v>27</v>
      </c>
      <c r="AJ70" s="42"/>
      <c r="AK70" s="42"/>
      <c r="AL70" s="48"/>
      <c r="AM70" s="50"/>
      <c r="AN70" s="51"/>
      <c r="AO70" s="67"/>
      <c r="AP70" s="63"/>
      <c r="AQ70" s="63"/>
      <c r="AR70" s="63"/>
      <c r="AS70" s="63"/>
      <c r="AT70" s="63"/>
      <c r="AU70" s="59"/>
      <c r="AV70" s="65"/>
    </row>
    <row r="71" ht="18" customHeight="1" spans="1:48">
      <c r="A71" s="14">
        <f t="shared" si="18"/>
        <v>65</v>
      </c>
      <c r="B71" s="15" t="s">
        <v>247</v>
      </c>
      <c r="C71" s="15"/>
      <c r="D71" s="15"/>
      <c r="E71" s="40" t="s">
        <v>22</v>
      </c>
      <c r="F71" s="75" t="s">
        <v>61</v>
      </c>
      <c r="G71" s="75"/>
      <c r="H71" s="75"/>
      <c r="I71" s="75"/>
      <c r="J71" s="33" t="s">
        <v>248</v>
      </c>
      <c r="K71" s="33"/>
      <c r="L71" s="33"/>
      <c r="M71" s="33"/>
      <c r="N71" s="33" t="s">
        <v>49</v>
      </c>
      <c r="O71" s="33" t="s">
        <v>49</v>
      </c>
      <c r="P71" s="28">
        <v>49.2</v>
      </c>
      <c r="Q71" s="28"/>
      <c r="R71" s="28">
        <v>49.2</v>
      </c>
      <c r="S71" s="28"/>
      <c r="T71" s="33">
        <f t="shared" si="19"/>
        <v>55104</v>
      </c>
      <c r="U71" s="33"/>
      <c r="V71" s="34">
        <f t="shared" si="20"/>
        <v>3361.344</v>
      </c>
      <c r="W71" s="35">
        <v>0.8</v>
      </c>
      <c r="X71" s="33"/>
      <c r="Y71" s="37">
        <f t="shared" si="21"/>
        <v>2689.0752</v>
      </c>
      <c r="Z71" s="38"/>
      <c r="AA71" s="34">
        <f t="shared" si="22"/>
        <v>672.2688</v>
      </c>
      <c r="AB71" s="34"/>
      <c r="AC71" s="16" t="s">
        <v>249</v>
      </c>
      <c r="AD71" s="16"/>
      <c r="AE71" s="16"/>
      <c r="AF71" s="16"/>
      <c r="AG71" s="16"/>
      <c r="AH71" s="16"/>
      <c r="AI71" s="42" t="s">
        <v>27</v>
      </c>
      <c r="AJ71" s="42"/>
      <c r="AK71" s="42"/>
      <c r="AL71" s="48"/>
      <c r="AM71" s="50"/>
      <c r="AN71" s="51"/>
      <c r="AO71" s="67"/>
      <c r="AP71" s="61"/>
      <c r="AQ71" s="61"/>
      <c r="AR71" s="61"/>
      <c r="AS71" s="61"/>
      <c r="AT71" s="61"/>
      <c r="AV71" s="65"/>
    </row>
    <row r="72" ht="18" customHeight="1" spans="1:48">
      <c r="A72" s="14">
        <f t="shared" si="18"/>
        <v>66</v>
      </c>
      <c r="B72" s="15" t="s">
        <v>250</v>
      </c>
      <c r="C72" s="15"/>
      <c r="D72" s="15"/>
      <c r="E72" s="40" t="s">
        <v>22</v>
      </c>
      <c r="F72" s="75" t="s">
        <v>108</v>
      </c>
      <c r="G72" s="75"/>
      <c r="H72" s="75"/>
      <c r="I72" s="75"/>
      <c r="J72" s="33" t="s">
        <v>155</v>
      </c>
      <c r="K72" s="33"/>
      <c r="L72" s="33"/>
      <c r="M72" s="33"/>
      <c r="N72" s="33" t="s">
        <v>49</v>
      </c>
      <c r="O72" s="33" t="s">
        <v>49</v>
      </c>
      <c r="P72" s="28">
        <v>13</v>
      </c>
      <c r="Q72" s="28"/>
      <c r="R72" s="28">
        <v>13</v>
      </c>
      <c r="S72" s="28"/>
      <c r="T72" s="33">
        <f t="shared" si="19"/>
        <v>14560</v>
      </c>
      <c r="U72" s="33"/>
      <c r="V72" s="34">
        <f t="shared" si="20"/>
        <v>888.16</v>
      </c>
      <c r="W72" s="35">
        <v>0.8</v>
      </c>
      <c r="X72" s="33"/>
      <c r="Y72" s="37">
        <f t="shared" si="21"/>
        <v>710.528</v>
      </c>
      <c r="Z72" s="38"/>
      <c r="AA72" s="34">
        <f t="shared" si="22"/>
        <v>177.632</v>
      </c>
      <c r="AB72" s="34"/>
      <c r="AC72" s="16" t="s">
        <v>251</v>
      </c>
      <c r="AD72" s="16"/>
      <c r="AE72" s="16"/>
      <c r="AF72" s="16"/>
      <c r="AG72" s="16"/>
      <c r="AH72" s="16"/>
      <c r="AI72" s="42" t="s">
        <v>27</v>
      </c>
      <c r="AJ72" s="42"/>
      <c r="AK72" s="42"/>
      <c r="AL72" s="48"/>
      <c r="AM72" s="50"/>
      <c r="AN72" s="51"/>
      <c r="AO72" s="69"/>
      <c r="AP72" s="56"/>
      <c r="AQ72" s="56"/>
      <c r="AR72" s="56"/>
      <c r="AS72" s="56"/>
      <c r="AT72" s="56"/>
      <c r="AU72" s="56"/>
      <c r="AV72" s="63"/>
    </row>
    <row r="73" ht="18" customHeight="1" spans="1:48">
      <c r="A73" s="14">
        <f t="shared" si="18"/>
        <v>67</v>
      </c>
      <c r="B73" s="15" t="s">
        <v>252</v>
      </c>
      <c r="C73" s="15"/>
      <c r="D73" s="15"/>
      <c r="E73" s="40" t="s">
        <v>22</v>
      </c>
      <c r="F73" s="75" t="s">
        <v>83</v>
      </c>
      <c r="G73" s="75"/>
      <c r="H73" s="75"/>
      <c r="I73" s="75"/>
      <c r="J73" s="33" t="s">
        <v>253</v>
      </c>
      <c r="K73" s="33"/>
      <c r="L73" s="33"/>
      <c r="M73" s="33"/>
      <c r="N73" s="33" t="s">
        <v>49</v>
      </c>
      <c r="O73" s="33" t="s">
        <v>49</v>
      </c>
      <c r="P73" s="28">
        <v>13.42</v>
      </c>
      <c r="Q73" s="28"/>
      <c r="R73" s="28">
        <v>13.42</v>
      </c>
      <c r="S73" s="28"/>
      <c r="T73" s="33">
        <f t="shared" si="19"/>
        <v>15030.4</v>
      </c>
      <c r="U73" s="33"/>
      <c r="V73" s="34">
        <f t="shared" si="20"/>
        <v>916.8544</v>
      </c>
      <c r="W73" s="35">
        <v>0.8</v>
      </c>
      <c r="X73" s="33"/>
      <c r="Y73" s="37">
        <f t="shared" si="21"/>
        <v>733.48352</v>
      </c>
      <c r="Z73" s="38"/>
      <c r="AA73" s="34">
        <f t="shared" si="22"/>
        <v>183.37088</v>
      </c>
      <c r="AB73" s="34"/>
      <c r="AC73" s="16" t="s">
        <v>254</v>
      </c>
      <c r="AD73" s="16"/>
      <c r="AE73" s="16"/>
      <c r="AF73" s="16"/>
      <c r="AG73" s="16"/>
      <c r="AH73" s="16"/>
      <c r="AI73" s="42" t="s">
        <v>27</v>
      </c>
      <c r="AJ73" s="42"/>
      <c r="AK73" s="42"/>
      <c r="AL73" s="48"/>
      <c r="AM73" s="50"/>
      <c r="AN73" s="51"/>
      <c r="AO73" s="67"/>
      <c r="AP73" s="61"/>
      <c r="AQ73" s="61"/>
      <c r="AR73" s="61"/>
      <c r="AS73" s="61"/>
      <c r="AT73" s="61"/>
      <c r="AU73" s="61"/>
      <c r="AV73" s="65"/>
    </row>
    <row r="74" ht="18" customHeight="1" spans="1:48">
      <c r="A74" s="14">
        <f t="shared" si="18"/>
        <v>68</v>
      </c>
      <c r="B74" s="15" t="s">
        <v>255</v>
      </c>
      <c r="C74" s="15"/>
      <c r="D74" s="15"/>
      <c r="E74" s="40" t="s">
        <v>22</v>
      </c>
      <c r="F74" s="75" t="s">
        <v>256</v>
      </c>
      <c r="G74" s="75"/>
      <c r="H74" s="75"/>
      <c r="I74" s="75"/>
      <c r="J74" s="33" t="s">
        <v>257</v>
      </c>
      <c r="K74" s="33"/>
      <c r="L74" s="33"/>
      <c r="M74" s="33"/>
      <c r="N74" s="33" t="s">
        <v>49</v>
      </c>
      <c r="O74" s="33" t="s">
        <v>49</v>
      </c>
      <c r="P74" s="28">
        <v>6.4</v>
      </c>
      <c r="Q74" s="28"/>
      <c r="R74" s="28">
        <v>6.4</v>
      </c>
      <c r="S74" s="28"/>
      <c r="T74" s="33">
        <f t="shared" si="19"/>
        <v>7168</v>
      </c>
      <c r="U74" s="33"/>
      <c r="V74" s="34">
        <f t="shared" si="20"/>
        <v>437.248</v>
      </c>
      <c r="W74" s="35">
        <v>0.8</v>
      </c>
      <c r="X74" s="33"/>
      <c r="Y74" s="37">
        <f t="shared" si="21"/>
        <v>349.7984</v>
      </c>
      <c r="Z74" s="38"/>
      <c r="AA74" s="34">
        <f t="shared" si="22"/>
        <v>87.4496</v>
      </c>
      <c r="AB74" s="34"/>
      <c r="AC74" s="16" t="s">
        <v>258</v>
      </c>
      <c r="AD74" s="16"/>
      <c r="AE74" s="16"/>
      <c r="AF74" s="16"/>
      <c r="AG74" s="16"/>
      <c r="AH74" s="16"/>
      <c r="AI74" s="42" t="s">
        <v>27</v>
      </c>
      <c r="AJ74" s="42"/>
      <c r="AK74" s="42"/>
      <c r="AL74" s="48"/>
      <c r="AM74" s="50"/>
      <c r="AN74" s="51"/>
      <c r="AO74" s="67"/>
      <c r="AP74" s="63"/>
      <c r="AQ74" s="63"/>
      <c r="AR74" s="63"/>
      <c r="AS74" s="63"/>
      <c r="AT74" s="63"/>
      <c r="AU74" s="59"/>
      <c r="AV74" s="65"/>
    </row>
    <row r="75" ht="18" customHeight="1" spans="1:48">
      <c r="A75" s="14">
        <f t="shared" si="18"/>
        <v>69</v>
      </c>
      <c r="B75" s="15" t="s">
        <v>259</v>
      </c>
      <c r="C75" s="15"/>
      <c r="D75" s="15"/>
      <c r="E75" s="40" t="s">
        <v>22</v>
      </c>
      <c r="F75" s="75" t="s">
        <v>72</v>
      </c>
      <c r="G75" s="75"/>
      <c r="H75" s="75"/>
      <c r="I75" s="75"/>
      <c r="J75" s="33" t="s">
        <v>260</v>
      </c>
      <c r="K75" s="33"/>
      <c r="L75" s="33"/>
      <c r="M75" s="33"/>
      <c r="N75" s="33" t="s">
        <v>49</v>
      </c>
      <c r="O75" s="33" t="s">
        <v>49</v>
      </c>
      <c r="P75" s="28">
        <v>19.2</v>
      </c>
      <c r="Q75" s="28"/>
      <c r="R75" s="28">
        <v>19.2</v>
      </c>
      <c r="S75" s="28"/>
      <c r="T75" s="33">
        <f t="shared" si="19"/>
        <v>21504</v>
      </c>
      <c r="U75" s="33"/>
      <c r="V75" s="34">
        <f t="shared" si="20"/>
        <v>1311.744</v>
      </c>
      <c r="W75" s="35">
        <v>0.8</v>
      </c>
      <c r="X75" s="33"/>
      <c r="Y75" s="37">
        <f t="shared" si="21"/>
        <v>1049.3952</v>
      </c>
      <c r="Z75" s="38"/>
      <c r="AA75" s="34">
        <f t="shared" si="22"/>
        <v>262.3488</v>
      </c>
      <c r="AB75" s="34"/>
      <c r="AC75" s="16" t="s">
        <v>261</v>
      </c>
      <c r="AD75" s="16"/>
      <c r="AE75" s="16"/>
      <c r="AF75" s="16"/>
      <c r="AG75" s="16"/>
      <c r="AH75" s="16"/>
      <c r="AI75" s="42" t="s">
        <v>27</v>
      </c>
      <c r="AJ75" s="42"/>
      <c r="AK75" s="42"/>
      <c r="AL75" s="48"/>
      <c r="AM75" s="50"/>
      <c r="AN75" s="51"/>
      <c r="AO75" s="67"/>
      <c r="AP75" s="61"/>
      <c r="AQ75" s="61"/>
      <c r="AR75" s="61"/>
      <c r="AS75" s="61"/>
      <c r="AT75" s="61"/>
      <c r="AV75" s="65"/>
    </row>
    <row r="76" ht="18" customHeight="1" spans="1:48">
      <c r="A76" s="14">
        <f t="shared" ref="A76:A85" si="23">ROW()-6</f>
        <v>70</v>
      </c>
      <c r="B76" s="15" t="s">
        <v>262</v>
      </c>
      <c r="C76" s="15"/>
      <c r="D76" s="15"/>
      <c r="E76" s="40" t="s">
        <v>22</v>
      </c>
      <c r="F76" s="75" t="s">
        <v>263</v>
      </c>
      <c r="G76" s="75"/>
      <c r="H76" s="75"/>
      <c r="I76" s="75"/>
      <c r="J76" s="33" t="s">
        <v>264</v>
      </c>
      <c r="K76" s="33"/>
      <c r="L76" s="33"/>
      <c r="M76" s="33"/>
      <c r="N76" s="33" t="s">
        <v>49</v>
      </c>
      <c r="O76" s="33" t="s">
        <v>49</v>
      </c>
      <c r="P76" s="28">
        <v>15.36</v>
      </c>
      <c r="Q76" s="28"/>
      <c r="R76" s="28">
        <v>15.36</v>
      </c>
      <c r="S76" s="28"/>
      <c r="T76" s="33">
        <f t="shared" si="19"/>
        <v>17203.2</v>
      </c>
      <c r="U76" s="33"/>
      <c r="V76" s="34">
        <f t="shared" si="20"/>
        <v>1049.3952</v>
      </c>
      <c r="W76" s="35">
        <v>0.8</v>
      </c>
      <c r="X76" s="33"/>
      <c r="Y76" s="37">
        <f t="shared" si="21"/>
        <v>839.51616</v>
      </c>
      <c r="Z76" s="38"/>
      <c r="AA76" s="34">
        <f t="shared" si="22"/>
        <v>209.87904</v>
      </c>
      <c r="AB76" s="34"/>
      <c r="AC76" s="16" t="s">
        <v>265</v>
      </c>
      <c r="AD76" s="16"/>
      <c r="AE76" s="16"/>
      <c r="AF76" s="16"/>
      <c r="AG76" s="16"/>
      <c r="AH76" s="16"/>
      <c r="AI76" s="42" t="s">
        <v>27</v>
      </c>
      <c r="AJ76" s="42"/>
      <c r="AK76" s="42"/>
      <c r="AL76" s="48"/>
      <c r="AM76" s="50"/>
      <c r="AN76" s="51"/>
      <c r="AO76" s="67"/>
      <c r="AP76" s="61"/>
      <c r="AQ76" s="61"/>
      <c r="AR76" s="61"/>
      <c r="AS76" s="61"/>
      <c r="AT76" s="61"/>
      <c r="AU76" s="61"/>
      <c r="AV76" s="65"/>
    </row>
    <row r="77" ht="18" customHeight="1" spans="1:48">
      <c r="A77" s="14">
        <f t="shared" si="23"/>
        <v>71</v>
      </c>
      <c r="B77" s="15" t="s">
        <v>266</v>
      </c>
      <c r="C77" s="15"/>
      <c r="D77" s="15"/>
      <c r="E77" s="40" t="s">
        <v>22</v>
      </c>
      <c r="F77" s="75" t="s">
        <v>83</v>
      </c>
      <c r="G77" s="75"/>
      <c r="H77" s="75"/>
      <c r="I77" s="75"/>
      <c r="J77" s="33" t="s">
        <v>267</v>
      </c>
      <c r="K77" s="33"/>
      <c r="L77" s="33"/>
      <c r="M77" s="33"/>
      <c r="N77" s="33" t="s">
        <v>49</v>
      </c>
      <c r="O77" s="33" t="s">
        <v>49</v>
      </c>
      <c r="P77" s="28">
        <v>27.6</v>
      </c>
      <c r="Q77" s="28"/>
      <c r="R77" s="28">
        <v>27.6</v>
      </c>
      <c r="S77" s="28"/>
      <c r="T77" s="33">
        <f t="shared" si="19"/>
        <v>30912</v>
      </c>
      <c r="U77" s="33"/>
      <c r="V77" s="34">
        <f t="shared" si="20"/>
        <v>1885.632</v>
      </c>
      <c r="W77" s="35">
        <v>0.8</v>
      </c>
      <c r="X77" s="33"/>
      <c r="Y77" s="37">
        <f t="shared" si="21"/>
        <v>1508.5056</v>
      </c>
      <c r="Z77" s="38"/>
      <c r="AA77" s="34">
        <f t="shared" si="22"/>
        <v>377.1264</v>
      </c>
      <c r="AB77" s="34"/>
      <c r="AC77" s="16" t="s">
        <v>268</v>
      </c>
      <c r="AD77" s="16"/>
      <c r="AE77" s="16"/>
      <c r="AF77" s="16"/>
      <c r="AG77" s="16"/>
      <c r="AH77" s="16"/>
      <c r="AI77" s="42" t="s">
        <v>27</v>
      </c>
      <c r="AJ77" s="42"/>
      <c r="AK77" s="42"/>
      <c r="AL77" s="48"/>
      <c r="AM77" s="50"/>
      <c r="AN77" s="51"/>
      <c r="AO77" s="69"/>
      <c r="AP77" s="63"/>
      <c r="AQ77" s="63"/>
      <c r="AR77" s="63"/>
      <c r="AS77" s="63"/>
      <c r="AT77" s="63"/>
      <c r="AU77" s="63"/>
      <c r="AV77" s="65"/>
    </row>
    <row r="78" ht="18" customHeight="1" spans="1:48">
      <c r="A78" s="14">
        <f t="shared" si="23"/>
        <v>72</v>
      </c>
      <c r="B78" s="15" t="s">
        <v>269</v>
      </c>
      <c r="C78" s="15"/>
      <c r="D78" s="15"/>
      <c r="E78" s="40" t="s">
        <v>22</v>
      </c>
      <c r="F78" s="75" t="s">
        <v>270</v>
      </c>
      <c r="G78" s="75"/>
      <c r="H78" s="75"/>
      <c r="I78" s="75"/>
      <c r="J78" s="33" t="s">
        <v>271</v>
      </c>
      <c r="K78" s="33"/>
      <c r="L78" s="33"/>
      <c r="M78" s="33"/>
      <c r="N78" s="33" t="s">
        <v>49</v>
      </c>
      <c r="O78" s="33" t="s">
        <v>49</v>
      </c>
      <c r="P78" s="28">
        <v>18.4</v>
      </c>
      <c r="Q78" s="28"/>
      <c r="R78" s="28">
        <v>18.4</v>
      </c>
      <c r="S78" s="28"/>
      <c r="T78" s="33">
        <f t="shared" si="19"/>
        <v>20608</v>
      </c>
      <c r="U78" s="33"/>
      <c r="V78" s="34">
        <f t="shared" si="20"/>
        <v>1257.088</v>
      </c>
      <c r="W78" s="35">
        <v>0.8</v>
      </c>
      <c r="X78" s="33"/>
      <c r="Y78" s="37">
        <f t="shared" si="21"/>
        <v>1005.6704</v>
      </c>
      <c r="Z78" s="38"/>
      <c r="AA78" s="34">
        <f t="shared" si="22"/>
        <v>251.4176</v>
      </c>
      <c r="AB78" s="34"/>
      <c r="AC78" s="16" t="s">
        <v>272</v>
      </c>
      <c r="AD78" s="16"/>
      <c r="AE78" s="16"/>
      <c r="AF78" s="16"/>
      <c r="AG78" s="16"/>
      <c r="AH78" s="16"/>
      <c r="AI78" s="42" t="s">
        <v>27</v>
      </c>
      <c r="AJ78" s="42"/>
      <c r="AK78" s="42"/>
      <c r="AL78" s="48"/>
      <c r="AM78" s="50"/>
      <c r="AN78" s="51"/>
      <c r="AO78" s="67"/>
      <c r="AP78" s="63"/>
      <c r="AQ78" s="63"/>
      <c r="AR78" s="63"/>
      <c r="AS78" s="63"/>
      <c r="AT78" s="63"/>
      <c r="AU78" s="59"/>
      <c r="AV78" s="65"/>
    </row>
    <row r="79" ht="18" customHeight="1" spans="1:48">
      <c r="A79" s="14">
        <f t="shared" si="23"/>
        <v>73</v>
      </c>
      <c r="B79" s="15" t="s">
        <v>273</v>
      </c>
      <c r="C79" s="15"/>
      <c r="D79" s="15"/>
      <c r="E79" s="40" t="s">
        <v>22</v>
      </c>
      <c r="F79" s="75" t="s">
        <v>112</v>
      </c>
      <c r="G79" s="75"/>
      <c r="H79" s="75"/>
      <c r="I79" s="75"/>
      <c r="J79" s="33" t="s">
        <v>274</v>
      </c>
      <c r="K79" s="33"/>
      <c r="L79" s="33"/>
      <c r="M79" s="33"/>
      <c r="N79" s="33" t="s">
        <v>49</v>
      </c>
      <c r="O79" s="33" t="s">
        <v>49</v>
      </c>
      <c r="P79" s="28">
        <v>12.8</v>
      </c>
      <c r="Q79" s="28"/>
      <c r="R79" s="28">
        <v>12.8</v>
      </c>
      <c r="S79" s="28"/>
      <c r="T79" s="33">
        <f t="shared" si="19"/>
        <v>14336</v>
      </c>
      <c r="U79" s="33"/>
      <c r="V79" s="34">
        <f t="shared" si="20"/>
        <v>874.496</v>
      </c>
      <c r="W79" s="35">
        <v>0.8</v>
      </c>
      <c r="X79" s="33"/>
      <c r="Y79" s="37">
        <f t="shared" si="21"/>
        <v>699.5968</v>
      </c>
      <c r="Z79" s="38"/>
      <c r="AA79" s="34">
        <f t="shared" si="22"/>
        <v>174.8992</v>
      </c>
      <c r="AB79" s="34"/>
      <c r="AC79" s="16" t="s">
        <v>275</v>
      </c>
      <c r="AD79" s="16"/>
      <c r="AE79" s="16"/>
      <c r="AF79" s="16"/>
      <c r="AG79" s="16"/>
      <c r="AH79" s="16"/>
      <c r="AI79" s="42" t="s">
        <v>27</v>
      </c>
      <c r="AJ79" s="42"/>
      <c r="AK79" s="42"/>
      <c r="AL79" s="48"/>
      <c r="AM79" s="50"/>
      <c r="AN79" s="51"/>
      <c r="AO79" s="67"/>
      <c r="AP79" s="61"/>
      <c r="AQ79" s="61"/>
      <c r="AR79" s="61"/>
      <c r="AS79" s="61"/>
      <c r="AT79" s="61"/>
      <c r="AU79" s="61"/>
      <c r="AV79" s="65"/>
    </row>
    <row r="80" ht="18" customHeight="1" spans="1:48">
      <c r="A80" s="14">
        <f t="shared" si="23"/>
        <v>74</v>
      </c>
      <c r="B80" s="15" t="s">
        <v>276</v>
      </c>
      <c r="C80" s="15"/>
      <c r="D80" s="15"/>
      <c r="E80" s="40" t="s">
        <v>22</v>
      </c>
      <c r="F80" s="75" t="s">
        <v>277</v>
      </c>
      <c r="G80" s="75"/>
      <c r="H80" s="75"/>
      <c r="I80" s="75"/>
      <c r="J80" s="33" t="s">
        <v>278</v>
      </c>
      <c r="K80" s="33"/>
      <c r="L80" s="33"/>
      <c r="M80" s="33"/>
      <c r="N80" s="33" t="s">
        <v>49</v>
      </c>
      <c r="O80" s="33" t="s">
        <v>49</v>
      </c>
      <c r="P80" s="28">
        <v>12.8</v>
      </c>
      <c r="Q80" s="28"/>
      <c r="R80" s="28">
        <v>12.8</v>
      </c>
      <c r="S80" s="28"/>
      <c r="T80" s="33">
        <f t="shared" si="19"/>
        <v>14336</v>
      </c>
      <c r="U80" s="33"/>
      <c r="V80" s="34">
        <f t="shared" si="20"/>
        <v>874.496</v>
      </c>
      <c r="W80" s="35">
        <v>0.8</v>
      </c>
      <c r="X80" s="33"/>
      <c r="Y80" s="37">
        <f t="shared" si="21"/>
        <v>699.5968</v>
      </c>
      <c r="Z80" s="38"/>
      <c r="AA80" s="34">
        <f t="shared" si="22"/>
        <v>174.8992</v>
      </c>
      <c r="AB80" s="34"/>
      <c r="AC80" s="16" t="s">
        <v>279</v>
      </c>
      <c r="AD80" s="16"/>
      <c r="AE80" s="16"/>
      <c r="AF80" s="16"/>
      <c r="AG80" s="16"/>
      <c r="AH80" s="16"/>
      <c r="AI80" s="42" t="s">
        <v>27</v>
      </c>
      <c r="AJ80" s="42"/>
      <c r="AK80" s="42"/>
      <c r="AL80" s="48"/>
      <c r="AM80" s="50"/>
      <c r="AN80" s="51"/>
      <c r="AO80" s="69"/>
      <c r="AP80" s="63"/>
      <c r="AQ80" s="63"/>
      <c r="AR80" s="63"/>
      <c r="AS80" s="63"/>
      <c r="AT80" s="63"/>
      <c r="AU80" s="63"/>
      <c r="AV80" s="65"/>
    </row>
    <row r="81" ht="18" customHeight="1" spans="1:48">
      <c r="A81" s="14">
        <f t="shared" si="23"/>
        <v>75</v>
      </c>
      <c r="B81" s="15" t="s">
        <v>280</v>
      </c>
      <c r="C81" s="15"/>
      <c r="D81" s="15"/>
      <c r="E81" s="40" t="s">
        <v>22</v>
      </c>
      <c r="F81" s="75" t="s">
        <v>281</v>
      </c>
      <c r="G81" s="75"/>
      <c r="H81" s="75"/>
      <c r="I81" s="75"/>
      <c r="J81" s="33" t="s">
        <v>282</v>
      </c>
      <c r="K81" s="33"/>
      <c r="L81" s="33"/>
      <c r="M81" s="33"/>
      <c r="N81" s="33" t="s">
        <v>49</v>
      </c>
      <c r="O81" s="33" t="s">
        <v>49</v>
      </c>
      <c r="P81" s="28">
        <v>28</v>
      </c>
      <c r="Q81" s="28"/>
      <c r="R81" s="28">
        <v>28</v>
      </c>
      <c r="S81" s="28"/>
      <c r="T81" s="33">
        <f t="shared" si="19"/>
        <v>31360</v>
      </c>
      <c r="U81" s="33"/>
      <c r="V81" s="34">
        <f t="shared" si="20"/>
        <v>1912.96</v>
      </c>
      <c r="W81" s="35">
        <v>0.8</v>
      </c>
      <c r="X81" s="33"/>
      <c r="Y81" s="37">
        <f t="shared" si="21"/>
        <v>1530.368</v>
      </c>
      <c r="Z81" s="38"/>
      <c r="AA81" s="34">
        <f t="shared" si="22"/>
        <v>382.592</v>
      </c>
      <c r="AB81" s="34"/>
      <c r="AC81" s="16" t="s">
        <v>283</v>
      </c>
      <c r="AD81" s="16"/>
      <c r="AE81" s="16"/>
      <c r="AF81" s="16"/>
      <c r="AG81" s="16"/>
      <c r="AH81" s="16"/>
      <c r="AI81" s="42" t="s">
        <v>27</v>
      </c>
      <c r="AJ81" s="42"/>
      <c r="AK81" s="42"/>
      <c r="AL81" s="48"/>
      <c r="AM81" s="50"/>
      <c r="AN81" s="51"/>
      <c r="AO81" s="67"/>
      <c r="AP81" s="63"/>
      <c r="AQ81" s="63"/>
      <c r="AR81" s="63"/>
      <c r="AS81" s="63"/>
      <c r="AT81" s="63"/>
      <c r="AU81" s="59"/>
      <c r="AV81" s="65"/>
    </row>
    <row r="82" ht="18" customHeight="1" spans="1:48">
      <c r="A82" s="14">
        <f t="shared" si="23"/>
        <v>76</v>
      </c>
      <c r="B82" s="15" t="s">
        <v>284</v>
      </c>
      <c r="C82" s="15"/>
      <c r="D82" s="15"/>
      <c r="E82" s="40" t="s">
        <v>22</v>
      </c>
      <c r="F82" s="75" t="s">
        <v>34</v>
      </c>
      <c r="G82" s="75"/>
      <c r="H82" s="75"/>
      <c r="I82" s="75"/>
      <c r="J82" s="33" t="s">
        <v>285</v>
      </c>
      <c r="K82" s="33"/>
      <c r="L82" s="33"/>
      <c r="M82" s="33"/>
      <c r="N82" s="33" t="s">
        <v>49</v>
      </c>
      <c r="O82" s="33" t="s">
        <v>49</v>
      </c>
      <c r="P82" s="28">
        <v>12.8</v>
      </c>
      <c r="Q82" s="28"/>
      <c r="R82" s="28">
        <v>12.8</v>
      </c>
      <c r="S82" s="28"/>
      <c r="T82" s="33">
        <f t="shared" si="19"/>
        <v>14336</v>
      </c>
      <c r="U82" s="33"/>
      <c r="V82" s="34">
        <f t="shared" si="20"/>
        <v>874.496</v>
      </c>
      <c r="W82" s="35">
        <v>0.8</v>
      </c>
      <c r="X82" s="33"/>
      <c r="Y82" s="37">
        <f t="shared" si="21"/>
        <v>699.5968</v>
      </c>
      <c r="Z82" s="38"/>
      <c r="AA82" s="34">
        <f t="shared" si="22"/>
        <v>174.8992</v>
      </c>
      <c r="AB82" s="34"/>
      <c r="AC82" s="16" t="s">
        <v>286</v>
      </c>
      <c r="AD82" s="16"/>
      <c r="AE82" s="16"/>
      <c r="AF82" s="16"/>
      <c r="AG82" s="16"/>
      <c r="AH82" s="16"/>
      <c r="AI82" s="42" t="s">
        <v>27</v>
      </c>
      <c r="AJ82" s="42"/>
      <c r="AK82" s="42"/>
      <c r="AL82" s="48"/>
      <c r="AM82" s="50"/>
      <c r="AN82" s="51"/>
      <c r="AO82" s="67"/>
      <c r="AP82" s="61"/>
      <c r="AQ82" s="61"/>
      <c r="AR82" s="61"/>
      <c r="AS82" s="61"/>
      <c r="AT82" s="61"/>
      <c r="AV82" s="65"/>
    </row>
    <row r="83" ht="18" customHeight="1" spans="1:48">
      <c r="A83" s="14">
        <f t="shared" si="23"/>
        <v>77</v>
      </c>
      <c r="B83" s="15" t="s">
        <v>287</v>
      </c>
      <c r="C83" s="15"/>
      <c r="D83" s="15"/>
      <c r="E83" s="40" t="s">
        <v>22</v>
      </c>
      <c r="F83" s="75" t="s">
        <v>288</v>
      </c>
      <c r="G83" s="75"/>
      <c r="H83" s="75"/>
      <c r="I83" s="75"/>
      <c r="J83" s="33" t="s">
        <v>289</v>
      </c>
      <c r="K83" s="33"/>
      <c r="L83" s="33"/>
      <c r="M83" s="33"/>
      <c r="N83" s="33" t="s">
        <v>49</v>
      </c>
      <c r="O83" s="33" t="s">
        <v>49</v>
      </c>
      <c r="P83" s="28">
        <v>16</v>
      </c>
      <c r="Q83" s="28"/>
      <c r="R83" s="28">
        <v>16</v>
      </c>
      <c r="S83" s="28"/>
      <c r="T83" s="33">
        <f t="shared" si="19"/>
        <v>17920</v>
      </c>
      <c r="U83" s="33"/>
      <c r="V83" s="34">
        <f t="shared" si="20"/>
        <v>1093.12</v>
      </c>
      <c r="W83" s="35">
        <v>0.8</v>
      </c>
      <c r="X83" s="33"/>
      <c r="Y83" s="37">
        <f t="shared" si="21"/>
        <v>874.496</v>
      </c>
      <c r="Z83" s="38"/>
      <c r="AA83" s="34">
        <f t="shared" si="22"/>
        <v>218.624</v>
      </c>
      <c r="AB83" s="34"/>
      <c r="AC83" s="16" t="s">
        <v>290</v>
      </c>
      <c r="AD83" s="16"/>
      <c r="AE83" s="16"/>
      <c r="AF83" s="16"/>
      <c r="AG83" s="16"/>
      <c r="AH83" s="16"/>
      <c r="AI83" s="42" t="s">
        <v>27</v>
      </c>
      <c r="AJ83" s="42"/>
      <c r="AK83" s="42"/>
      <c r="AL83" s="48"/>
      <c r="AM83" s="50"/>
      <c r="AN83" s="51"/>
      <c r="AO83" s="67"/>
      <c r="AP83" s="61"/>
      <c r="AQ83" s="61"/>
      <c r="AR83" s="61"/>
      <c r="AS83" s="61"/>
      <c r="AT83" s="61"/>
      <c r="AU83" s="61"/>
      <c r="AV83" s="65"/>
    </row>
    <row r="84" ht="18" customHeight="1" spans="1:48">
      <c r="A84" s="14">
        <f t="shared" si="23"/>
        <v>78</v>
      </c>
      <c r="B84" s="15" t="s">
        <v>291</v>
      </c>
      <c r="C84" s="15"/>
      <c r="D84" s="15"/>
      <c r="E84" s="40" t="s">
        <v>22</v>
      </c>
      <c r="F84" s="75" t="s">
        <v>34</v>
      </c>
      <c r="G84" s="75"/>
      <c r="H84" s="75"/>
      <c r="I84" s="75"/>
      <c r="J84" s="33" t="s">
        <v>292</v>
      </c>
      <c r="K84" s="33"/>
      <c r="L84" s="33"/>
      <c r="M84" s="33"/>
      <c r="N84" s="33" t="s">
        <v>49</v>
      </c>
      <c r="O84" s="33" t="s">
        <v>49</v>
      </c>
      <c r="P84" s="28">
        <v>16</v>
      </c>
      <c r="Q84" s="28"/>
      <c r="R84" s="28">
        <v>16</v>
      </c>
      <c r="S84" s="28"/>
      <c r="T84" s="33">
        <f t="shared" si="19"/>
        <v>17920</v>
      </c>
      <c r="U84" s="33"/>
      <c r="V84" s="34">
        <f t="shared" si="20"/>
        <v>1093.12</v>
      </c>
      <c r="W84" s="35">
        <v>0.8</v>
      </c>
      <c r="X84" s="33"/>
      <c r="Y84" s="37">
        <f t="shared" si="21"/>
        <v>874.496</v>
      </c>
      <c r="Z84" s="38"/>
      <c r="AA84" s="34">
        <f t="shared" si="22"/>
        <v>218.624</v>
      </c>
      <c r="AB84" s="34"/>
      <c r="AC84" s="16" t="s">
        <v>293</v>
      </c>
      <c r="AD84" s="16"/>
      <c r="AE84" s="16"/>
      <c r="AF84" s="16"/>
      <c r="AG84" s="16"/>
      <c r="AH84" s="16"/>
      <c r="AI84" s="42" t="s">
        <v>27</v>
      </c>
      <c r="AJ84" s="42"/>
      <c r="AK84" s="42"/>
      <c r="AL84" s="48"/>
      <c r="AM84" s="50"/>
      <c r="AN84" s="51"/>
      <c r="AO84" s="69"/>
      <c r="AP84" s="63"/>
      <c r="AQ84" s="63"/>
      <c r="AR84" s="63"/>
      <c r="AS84" s="63"/>
      <c r="AT84" s="63"/>
      <c r="AU84" s="63"/>
      <c r="AV84" s="65"/>
    </row>
    <row r="85" ht="18" customHeight="1" spans="1:48">
      <c r="A85" s="14">
        <f t="shared" si="23"/>
        <v>79</v>
      </c>
      <c r="B85" s="15" t="s">
        <v>294</v>
      </c>
      <c r="C85" s="15"/>
      <c r="D85" s="15"/>
      <c r="E85" s="40" t="s">
        <v>22</v>
      </c>
      <c r="F85" s="75" t="s">
        <v>72</v>
      </c>
      <c r="G85" s="75"/>
      <c r="H85" s="75"/>
      <c r="I85" s="75"/>
      <c r="J85" s="33" t="s">
        <v>295</v>
      </c>
      <c r="K85" s="33"/>
      <c r="L85" s="33"/>
      <c r="M85" s="33"/>
      <c r="N85" s="33" t="s">
        <v>49</v>
      </c>
      <c r="O85" s="33" t="s">
        <v>49</v>
      </c>
      <c r="P85" s="28">
        <v>18.4</v>
      </c>
      <c r="Q85" s="28"/>
      <c r="R85" s="28">
        <v>18.4</v>
      </c>
      <c r="S85" s="28"/>
      <c r="T85" s="33">
        <f t="shared" si="19"/>
        <v>20608</v>
      </c>
      <c r="U85" s="33"/>
      <c r="V85" s="34">
        <f t="shared" si="20"/>
        <v>1257.088</v>
      </c>
      <c r="W85" s="35">
        <v>0.8</v>
      </c>
      <c r="X85" s="33"/>
      <c r="Y85" s="37">
        <f t="shared" si="21"/>
        <v>1005.6704</v>
      </c>
      <c r="Z85" s="38"/>
      <c r="AA85" s="34">
        <f t="shared" si="22"/>
        <v>251.4176</v>
      </c>
      <c r="AB85" s="34"/>
      <c r="AC85" s="16" t="s">
        <v>296</v>
      </c>
      <c r="AD85" s="16"/>
      <c r="AE85" s="16"/>
      <c r="AF85" s="16"/>
      <c r="AG85" s="16"/>
      <c r="AH85" s="16"/>
      <c r="AI85" s="42" t="s">
        <v>27</v>
      </c>
      <c r="AJ85" s="42"/>
      <c r="AK85" s="42"/>
      <c r="AL85" s="48"/>
      <c r="AM85" s="50"/>
      <c r="AN85" s="51"/>
      <c r="AO85" s="67"/>
      <c r="AP85" s="63"/>
      <c r="AQ85" s="63"/>
      <c r="AR85" s="63"/>
      <c r="AS85" s="63"/>
      <c r="AT85" s="63"/>
      <c r="AU85" s="59"/>
      <c r="AV85" s="65"/>
    </row>
    <row r="86" ht="18.6" customHeight="1" spans="1:48">
      <c r="A86" s="14">
        <f t="shared" ref="A86:A95" si="24">ROW()-6</f>
        <v>80</v>
      </c>
      <c r="B86" s="15" t="s">
        <v>297</v>
      </c>
      <c r="C86" s="15"/>
      <c r="D86" s="15"/>
      <c r="E86" s="40" t="s">
        <v>22</v>
      </c>
      <c r="F86" s="75" t="s">
        <v>23</v>
      </c>
      <c r="G86" s="75"/>
      <c r="H86" s="75"/>
      <c r="I86" s="75"/>
      <c r="J86" s="33" t="s">
        <v>298</v>
      </c>
      <c r="K86" s="33"/>
      <c r="L86" s="33"/>
      <c r="M86" s="33"/>
      <c r="N86" s="33" t="s">
        <v>49</v>
      </c>
      <c r="O86" s="33" t="s">
        <v>49</v>
      </c>
      <c r="P86" s="28">
        <v>15.7</v>
      </c>
      <c r="Q86" s="28"/>
      <c r="R86" s="28">
        <v>15.7</v>
      </c>
      <c r="S86" s="28"/>
      <c r="T86" s="33">
        <f t="shared" si="19"/>
        <v>17584</v>
      </c>
      <c r="U86" s="33"/>
      <c r="V86" s="34">
        <f t="shared" si="20"/>
        <v>1072.624</v>
      </c>
      <c r="W86" s="35">
        <v>0.8</v>
      </c>
      <c r="X86" s="33"/>
      <c r="Y86" s="37">
        <f t="shared" si="21"/>
        <v>858.0992</v>
      </c>
      <c r="Z86" s="38"/>
      <c r="AA86" s="34">
        <f t="shared" si="22"/>
        <v>214.5248</v>
      </c>
      <c r="AB86" s="34"/>
      <c r="AC86" s="16" t="s">
        <v>299</v>
      </c>
      <c r="AD86" s="16"/>
      <c r="AE86" s="16"/>
      <c r="AF86" s="16"/>
      <c r="AG86" s="16"/>
      <c r="AH86" s="16"/>
      <c r="AI86" s="42" t="s">
        <v>27</v>
      </c>
      <c r="AJ86" s="42"/>
      <c r="AK86" s="42"/>
      <c r="AL86" s="48"/>
      <c r="AM86" s="50"/>
      <c r="AN86" s="51"/>
      <c r="AO86" s="67"/>
      <c r="AP86" s="61"/>
      <c r="AQ86" s="61"/>
      <c r="AR86" s="61"/>
      <c r="AS86" s="61"/>
      <c r="AT86" s="61"/>
      <c r="AV86" s="65"/>
    </row>
    <row r="87" ht="18" customHeight="1" spans="1:48">
      <c r="A87" s="14">
        <f t="shared" si="24"/>
        <v>81</v>
      </c>
      <c r="B87" s="15" t="s">
        <v>300</v>
      </c>
      <c r="C87" s="15"/>
      <c r="D87" s="15"/>
      <c r="E87" s="40" t="s">
        <v>22</v>
      </c>
      <c r="F87" s="75" t="s">
        <v>301</v>
      </c>
      <c r="G87" s="75"/>
      <c r="H87" s="75"/>
      <c r="I87" s="75"/>
      <c r="J87" s="33" t="s">
        <v>302</v>
      </c>
      <c r="K87" s="33"/>
      <c r="L87" s="33"/>
      <c r="M87" s="33"/>
      <c r="N87" s="33" t="s">
        <v>49</v>
      </c>
      <c r="O87" s="33" t="s">
        <v>49</v>
      </c>
      <c r="P87" s="28">
        <v>17</v>
      </c>
      <c r="Q87" s="28"/>
      <c r="R87" s="28">
        <v>17</v>
      </c>
      <c r="S87" s="28"/>
      <c r="T87" s="33">
        <f t="shared" si="19"/>
        <v>19040</v>
      </c>
      <c r="U87" s="33"/>
      <c r="V87" s="34">
        <f t="shared" si="20"/>
        <v>1161.44</v>
      </c>
      <c r="W87" s="35">
        <v>0.8</v>
      </c>
      <c r="X87" s="33"/>
      <c r="Y87" s="37">
        <f t="shared" si="21"/>
        <v>929.152</v>
      </c>
      <c r="Z87" s="38"/>
      <c r="AA87" s="34">
        <f t="shared" si="22"/>
        <v>232.288</v>
      </c>
      <c r="AB87" s="34"/>
      <c r="AC87" s="16" t="s">
        <v>303</v>
      </c>
      <c r="AD87" s="16"/>
      <c r="AE87" s="16"/>
      <c r="AF87" s="16"/>
      <c r="AG87" s="16"/>
      <c r="AH87" s="16"/>
      <c r="AI87" s="42" t="s">
        <v>27</v>
      </c>
      <c r="AJ87" s="42"/>
      <c r="AK87" s="42"/>
      <c r="AL87" s="48"/>
      <c r="AM87" s="50"/>
      <c r="AN87" s="51"/>
      <c r="AO87" s="67"/>
      <c r="AP87" s="61"/>
      <c r="AQ87" s="61"/>
      <c r="AR87" s="61"/>
      <c r="AS87" s="61"/>
      <c r="AT87" s="61"/>
      <c r="AU87" s="61"/>
      <c r="AV87" s="65"/>
    </row>
    <row r="88" ht="18" customHeight="1" spans="1:48">
      <c r="A88" s="14">
        <f t="shared" si="24"/>
        <v>82</v>
      </c>
      <c r="B88" s="15" t="s">
        <v>304</v>
      </c>
      <c r="C88" s="15"/>
      <c r="D88" s="15"/>
      <c r="E88" s="40" t="s">
        <v>22</v>
      </c>
      <c r="F88" s="75" t="s">
        <v>199</v>
      </c>
      <c r="G88" s="75"/>
      <c r="H88" s="75"/>
      <c r="I88" s="75"/>
      <c r="J88" s="33" t="s">
        <v>305</v>
      </c>
      <c r="K88" s="33"/>
      <c r="L88" s="33"/>
      <c r="M88" s="33"/>
      <c r="N88" s="33" t="s">
        <v>49</v>
      </c>
      <c r="O88" s="33" t="s">
        <v>49</v>
      </c>
      <c r="P88" s="28">
        <v>14.2</v>
      </c>
      <c r="Q88" s="28"/>
      <c r="R88" s="28">
        <v>14.2</v>
      </c>
      <c r="S88" s="28"/>
      <c r="T88" s="33">
        <f t="shared" si="19"/>
        <v>15904</v>
      </c>
      <c r="U88" s="33"/>
      <c r="V88" s="34">
        <f t="shared" si="20"/>
        <v>970.144</v>
      </c>
      <c r="W88" s="35">
        <v>0.8</v>
      </c>
      <c r="X88" s="33"/>
      <c r="Y88" s="37">
        <f t="shared" si="21"/>
        <v>776.1152</v>
      </c>
      <c r="Z88" s="38"/>
      <c r="AA88" s="34">
        <f t="shared" si="22"/>
        <v>194.0288</v>
      </c>
      <c r="AB88" s="34"/>
      <c r="AC88" s="16" t="s">
        <v>306</v>
      </c>
      <c r="AD88" s="16"/>
      <c r="AE88" s="16"/>
      <c r="AF88" s="16"/>
      <c r="AG88" s="16"/>
      <c r="AH88" s="16"/>
      <c r="AI88" s="42" t="s">
        <v>27</v>
      </c>
      <c r="AJ88" s="42"/>
      <c r="AK88" s="42"/>
      <c r="AL88" s="48"/>
      <c r="AM88" s="50"/>
      <c r="AN88" s="51"/>
      <c r="AO88" s="69"/>
      <c r="AP88" s="63"/>
      <c r="AQ88" s="63"/>
      <c r="AR88" s="63"/>
      <c r="AS88" s="63"/>
      <c r="AT88" s="63"/>
      <c r="AU88" s="63"/>
      <c r="AV88" s="65"/>
    </row>
    <row r="89" ht="18" customHeight="1" spans="1:48">
      <c r="A89" s="14">
        <f t="shared" si="24"/>
        <v>83</v>
      </c>
      <c r="B89" s="15" t="s">
        <v>307</v>
      </c>
      <c r="C89" s="15"/>
      <c r="D89" s="15"/>
      <c r="E89" s="40" t="s">
        <v>22</v>
      </c>
      <c r="F89" s="75" t="s">
        <v>61</v>
      </c>
      <c r="G89" s="75"/>
      <c r="H89" s="75"/>
      <c r="I89" s="75"/>
      <c r="J89" s="33" t="s">
        <v>308</v>
      </c>
      <c r="K89" s="33"/>
      <c r="L89" s="33"/>
      <c r="M89" s="33"/>
      <c r="N89" s="33" t="s">
        <v>49</v>
      </c>
      <c r="O89" s="33" t="s">
        <v>49</v>
      </c>
      <c r="P89" s="28">
        <v>48.7</v>
      </c>
      <c r="Q89" s="28"/>
      <c r="R89" s="28">
        <v>48.7</v>
      </c>
      <c r="S89" s="28"/>
      <c r="T89" s="33">
        <f t="shared" si="19"/>
        <v>54544</v>
      </c>
      <c r="U89" s="33"/>
      <c r="V89" s="34">
        <f t="shared" si="20"/>
        <v>3327.184</v>
      </c>
      <c r="W89" s="35">
        <v>0.8</v>
      </c>
      <c r="X89" s="33"/>
      <c r="Y89" s="37">
        <f t="shared" si="21"/>
        <v>2661.7472</v>
      </c>
      <c r="Z89" s="38"/>
      <c r="AA89" s="34">
        <f t="shared" si="22"/>
        <v>665.4368</v>
      </c>
      <c r="AB89" s="34"/>
      <c r="AC89" s="16" t="s">
        <v>309</v>
      </c>
      <c r="AD89" s="16"/>
      <c r="AE89" s="16"/>
      <c r="AF89" s="16"/>
      <c r="AG89" s="16"/>
      <c r="AH89" s="16"/>
      <c r="AI89" s="42" t="s">
        <v>27</v>
      </c>
      <c r="AJ89" s="42"/>
      <c r="AK89" s="42"/>
      <c r="AL89" s="48"/>
      <c r="AM89" s="50"/>
      <c r="AN89" s="51"/>
      <c r="AO89" s="67"/>
      <c r="AP89" s="63"/>
      <c r="AQ89" s="63"/>
      <c r="AR89" s="63"/>
      <c r="AS89" s="63"/>
      <c r="AT89" s="63"/>
      <c r="AU89" s="59"/>
      <c r="AV89" s="65"/>
    </row>
    <row r="90" ht="18" customHeight="1" spans="1:48">
      <c r="A90" s="14">
        <f t="shared" si="24"/>
        <v>84</v>
      </c>
      <c r="B90" s="15" t="s">
        <v>310</v>
      </c>
      <c r="C90" s="15"/>
      <c r="D90" s="15"/>
      <c r="E90" s="40" t="s">
        <v>22</v>
      </c>
      <c r="F90" s="75" t="s">
        <v>162</v>
      </c>
      <c r="G90" s="75"/>
      <c r="H90" s="75"/>
      <c r="I90" s="75"/>
      <c r="J90" s="33" t="s">
        <v>311</v>
      </c>
      <c r="K90" s="33"/>
      <c r="L90" s="33"/>
      <c r="M90" s="33"/>
      <c r="N90" s="33" t="s">
        <v>49</v>
      </c>
      <c r="O90" s="33" t="s">
        <v>49</v>
      </c>
      <c r="P90" s="28">
        <v>23.8</v>
      </c>
      <c r="Q90" s="28"/>
      <c r="R90" s="28">
        <v>23.8</v>
      </c>
      <c r="S90" s="28"/>
      <c r="T90" s="33">
        <f t="shared" si="19"/>
        <v>26656</v>
      </c>
      <c r="U90" s="33"/>
      <c r="V90" s="34">
        <f t="shared" si="20"/>
        <v>1626.016</v>
      </c>
      <c r="W90" s="35">
        <v>0.8</v>
      </c>
      <c r="X90" s="33"/>
      <c r="Y90" s="37">
        <f t="shared" si="21"/>
        <v>1300.8128</v>
      </c>
      <c r="Z90" s="38"/>
      <c r="AA90" s="34">
        <f t="shared" si="22"/>
        <v>325.2032</v>
      </c>
      <c r="AB90" s="34"/>
      <c r="AC90" s="16" t="s">
        <v>312</v>
      </c>
      <c r="AD90" s="16"/>
      <c r="AE90" s="16"/>
      <c r="AF90" s="16"/>
      <c r="AG90" s="16"/>
      <c r="AH90" s="16"/>
      <c r="AI90" s="42" t="s">
        <v>27</v>
      </c>
      <c r="AJ90" s="42"/>
      <c r="AK90" s="42"/>
      <c r="AL90" s="48"/>
      <c r="AM90" s="50"/>
      <c r="AN90" s="51"/>
      <c r="AO90" s="67"/>
      <c r="AP90" s="61"/>
      <c r="AQ90" s="61"/>
      <c r="AR90" s="61"/>
      <c r="AS90" s="61"/>
      <c r="AT90" s="61"/>
      <c r="AU90" s="61"/>
      <c r="AV90" s="65"/>
    </row>
    <row r="91" ht="18" customHeight="1" spans="1:48">
      <c r="A91" s="14">
        <f t="shared" si="24"/>
        <v>85</v>
      </c>
      <c r="B91" s="15" t="s">
        <v>313</v>
      </c>
      <c r="C91" s="15"/>
      <c r="D91" s="15"/>
      <c r="E91" s="40" t="s">
        <v>22</v>
      </c>
      <c r="F91" s="75" t="s">
        <v>83</v>
      </c>
      <c r="G91" s="75"/>
      <c r="H91" s="75"/>
      <c r="I91" s="75"/>
      <c r="J91" s="33" t="s">
        <v>314</v>
      </c>
      <c r="K91" s="33"/>
      <c r="L91" s="33"/>
      <c r="M91" s="33"/>
      <c r="N91" s="33" t="s">
        <v>49</v>
      </c>
      <c r="O91" s="33" t="s">
        <v>49</v>
      </c>
      <c r="P91" s="28">
        <v>13.6</v>
      </c>
      <c r="Q91" s="28"/>
      <c r="R91" s="28">
        <v>13.6</v>
      </c>
      <c r="S91" s="28"/>
      <c r="T91" s="33">
        <f t="shared" si="19"/>
        <v>15232</v>
      </c>
      <c r="U91" s="33"/>
      <c r="V91" s="34">
        <f t="shared" si="20"/>
        <v>929.152</v>
      </c>
      <c r="W91" s="35">
        <v>0.8</v>
      </c>
      <c r="X91" s="33"/>
      <c r="Y91" s="37">
        <f t="shared" si="21"/>
        <v>743.3216</v>
      </c>
      <c r="Z91" s="38"/>
      <c r="AA91" s="34">
        <f t="shared" si="22"/>
        <v>185.8304</v>
      </c>
      <c r="AB91" s="34"/>
      <c r="AC91" s="16" t="s">
        <v>315</v>
      </c>
      <c r="AD91" s="16"/>
      <c r="AE91" s="16"/>
      <c r="AF91" s="16"/>
      <c r="AG91" s="16"/>
      <c r="AH91" s="16"/>
      <c r="AI91" s="42" t="s">
        <v>27</v>
      </c>
      <c r="AJ91" s="42"/>
      <c r="AK91" s="42"/>
      <c r="AL91" s="48"/>
      <c r="AM91" s="50"/>
      <c r="AN91" s="51"/>
      <c r="AO91" s="69"/>
      <c r="AP91" s="63"/>
      <c r="AQ91" s="63"/>
      <c r="AR91" s="63"/>
      <c r="AS91" s="63"/>
      <c r="AT91" s="63"/>
      <c r="AU91" s="63"/>
      <c r="AV91" s="65"/>
    </row>
    <row r="92" ht="18" customHeight="1" spans="1:48">
      <c r="A92" s="14">
        <f t="shared" si="24"/>
        <v>86</v>
      </c>
      <c r="B92" s="15" t="s">
        <v>316</v>
      </c>
      <c r="C92" s="15"/>
      <c r="D92" s="15"/>
      <c r="E92" s="40" t="s">
        <v>22</v>
      </c>
      <c r="F92" s="75" t="s">
        <v>317</v>
      </c>
      <c r="G92" s="75"/>
      <c r="H92" s="75"/>
      <c r="I92" s="75"/>
      <c r="J92" s="33" t="s">
        <v>318</v>
      </c>
      <c r="K92" s="33"/>
      <c r="L92" s="33"/>
      <c r="M92" s="33"/>
      <c r="N92" s="33" t="s">
        <v>49</v>
      </c>
      <c r="O92" s="33" t="s">
        <v>49</v>
      </c>
      <c r="P92" s="28">
        <v>80</v>
      </c>
      <c r="Q92" s="28"/>
      <c r="R92" s="28">
        <v>80</v>
      </c>
      <c r="S92" s="28"/>
      <c r="T92" s="33">
        <f t="shared" si="19"/>
        <v>89600</v>
      </c>
      <c r="U92" s="33"/>
      <c r="V92" s="34">
        <f t="shared" si="20"/>
        <v>5465.6</v>
      </c>
      <c r="W92" s="35">
        <v>0.8</v>
      </c>
      <c r="X92" s="33"/>
      <c r="Y92" s="37">
        <f t="shared" si="21"/>
        <v>4372.48</v>
      </c>
      <c r="Z92" s="38"/>
      <c r="AA92" s="34">
        <f t="shared" si="22"/>
        <v>1093.12</v>
      </c>
      <c r="AB92" s="34"/>
      <c r="AC92" s="16" t="s">
        <v>319</v>
      </c>
      <c r="AD92" s="16"/>
      <c r="AE92" s="16"/>
      <c r="AF92" s="16"/>
      <c r="AG92" s="16"/>
      <c r="AH92" s="16"/>
      <c r="AI92" s="42" t="s">
        <v>27</v>
      </c>
      <c r="AJ92" s="42"/>
      <c r="AK92" s="42"/>
      <c r="AL92" s="48"/>
      <c r="AM92" s="50"/>
      <c r="AN92" s="51"/>
      <c r="AO92" s="67"/>
      <c r="AP92" s="63"/>
      <c r="AQ92" s="63"/>
      <c r="AR92" s="63"/>
      <c r="AS92" s="63"/>
      <c r="AT92" s="63"/>
      <c r="AU92" s="59"/>
      <c r="AV92" s="65"/>
    </row>
    <row r="93" ht="18" customHeight="1" spans="1:48">
      <c r="A93" s="14">
        <f t="shared" si="24"/>
        <v>87</v>
      </c>
      <c r="B93" s="15" t="s">
        <v>320</v>
      </c>
      <c r="C93" s="15"/>
      <c r="D93" s="15"/>
      <c r="E93" s="40" t="s">
        <v>22</v>
      </c>
      <c r="F93" s="75" t="s">
        <v>83</v>
      </c>
      <c r="G93" s="75"/>
      <c r="H93" s="75"/>
      <c r="I93" s="75"/>
      <c r="J93" s="33" t="s">
        <v>321</v>
      </c>
      <c r="K93" s="33"/>
      <c r="L93" s="33"/>
      <c r="M93" s="33"/>
      <c r="N93" s="33" t="s">
        <v>49</v>
      </c>
      <c r="O93" s="33" t="s">
        <v>49</v>
      </c>
      <c r="P93" s="28">
        <v>23</v>
      </c>
      <c r="Q93" s="28"/>
      <c r="R93" s="28">
        <v>23</v>
      </c>
      <c r="S93" s="28"/>
      <c r="T93" s="33">
        <f t="shared" si="19"/>
        <v>25760</v>
      </c>
      <c r="U93" s="33"/>
      <c r="V93" s="34">
        <f t="shared" si="20"/>
        <v>1571.36</v>
      </c>
      <c r="W93" s="35">
        <v>0.8</v>
      </c>
      <c r="X93" s="33"/>
      <c r="Y93" s="37">
        <f t="shared" si="21"/>
        <v>1257.088</v>
      </c>
      <c r="Z93" s="38"/>
      <c r="AA93" s="34">
        <f t="shared" si="22"/>
        <v>314.272</v>
      </c>
      <c r="AB93" s="34"/>
      <c r="AC93" s="16" t="s">
        <v>322</v>
      </c>
      <c r="AD93" s="16"/>
      <c r="AE93" s="16"/>
      <c r="AF93" s="16"/>
      <c r="AG93" s="16"/>
      <c r="AH93" s="16"/>
      <c r="AI93" s="42" t="s">
        <v>27</v>
      </c>
      <c r="AJ93" s="42"/>
      <c r="AK93" s="42"/>
      <c r="AL93" s="48"/>
      <c r="AM93" s="50"/>
      <c r="AN93" s="51"/>
      <c r="AO93" s="67"/>
      <c r="AP93" s="61"/>
      <c r="AQ93" s="61"/>
      <c r="AR93" s="61"/>
      <c r="AS93" s="61"/>
      <c r="AT93" s="61"/>
      <c r="AV93" s="65"/>
    </row>
    <row r="94" ht="18" customHeight="1" spans="1:48">
      <c r="A94" s="14">
        <f t="shared" si="24"/>
        <v>88</v>
      </c>
      <c r="B94" s="15" t="s">
        <v>323</v>
      </c>
      <c r="C94" s="15"/>
      <c r="D94" s="15"/>
      <c r="E94" s="40" t="s">
        <v>22</v>
      </c>
      <c r="F94" s="75" t="s">
        <v>97</v>
      </c>
      <c r="G94" s="75"/>
      <c r="H94" s="75"/>
      <c r="I94" s="75"/>
      <c r="J94" s="33" t="s">
        <v>324</v>
      </c>
      <c r="K94" s="33"/>
      <c r="L94" s="33"/>
      <c r="M94" s="33"/>
      <c r="N94" s="33" t="s">
        <v>49</v>
      </c>
      <c r="O94" s="33" t="s">
        <v>49</v>
      </c>
      <c r="P94" s="28">
        <v>15</v>
      </c>
      <c r="Q94" s="28"/>
      <c r="R94" s="28">
        <v>15</v>
      </c>
      <c r="S94" s="28"/>
      <c r="T94" s="33">
        <f t="shared" si="19"/>
        <v>16800</v>
      </c>
      <c r="U94" s="33"/>
      <c r="V94" s="34">
        <f t="shared" si="20"/>
        <v>1024.8</v>
      </c>
      <c r="W94" s="35">
        <v>0.8</v>
      </c>
      <c r="X94" s="33"/>
      <c r="Y94" s="37">
        <f t="shared" si="21"/>
        <v>819.84</v>
      </c>
      <c r="Z94" s="38"/>
      <c r="AA94" s="34">
        <f t="shared" si="22"/>
        <v>204.96</v>
      </c>
      <c r="AB94" s="34"/>
      <c r="AC94" s="16" t="s">
        <v>325</v>
      </c>
      <c r="AD94" s="16"/>
      <c r="AE94" s="16"/>
      <c r="AF94" s="16"/>
      <c r="AG94" s="16"/>
      <c r="AH94" s="16"/>
      <c r="AI94" s="42" t="s">
        <v>27</v>
      </c>
      <c r="AJ94" s="42"/>
      <c r="AK94" s="42"/>
      <c r="AL94" s="48"/>
      <c r="AM94" s="50"/>
      <c r="AN94" s="51"/>
      <c r="AO94" s="69"/>
      <c r="AP94" s="56"/>
      <c r="AQ94" s="56"/>
      <c r="AR94" s="56"/>
      <c r="AS94" s="56"/>
      <c r="AT94" s="56"/>
      <c r="AU94" s="56"/>
      <c r="AV94" s="63"/>
    </row>
    <row r="95" ht="18" customHeight="1" spans="1:48">
      <c r="A95" s="14">
        <f t="shared" si="24"/>
        <v>89</v>
      </c>
      <c r="B95" s="15" t="s">
        <v>326</v>
      </c>
      <c r="C95" s="15"/>
      <c r="D95" s="15"/>
      <c r="E95" s="40" t="s">
        <v>22</v>
      </c>
      <c r="F95" s="75" t="s">
        <v>128</v>
      </c>
      <c r="G95" s="75"/>
      <c r="H95" s="75"/>
      <c r="I95" s="75"/>
      <c r="J95" s="33" t="s">
        <v>327</v>
      </c>
      <c r="K95" s="33"/>
      <c r="L95" s="33"/>
      <c r="M95" s="33"/>
      <c r="N95" s="33" t="s">
        <v>49</v>
      </c>
      <c r="O95" s="33" t="s">
        <v>49</v>
      </c>
      <c r="P95" s="28">
        <v>20.4</v>
      </c>
      <c r="Q95" s="28"/>
      <c r="R95" s="28">
        <v>20.4</v>
      </c>
      <c r="S95" s="28"/>
      <c r="T95" s="33">
        <f t="shared" si="19"/>
        <v>22848</v>
      </c>
      <c r="U95" s="33"/>
      <c r="V95" s="34">
        <f t="shared" si="20"/>
        <v>1393.728</v>
      </c>
      <c r="W95" s="35">
        <v>0.8</v>
      </c>
      <c r="X95" s="33"/>
      <c r="Y95" s="37">
        <f t="shared" si="21"/>
        <v>1114.9824</v>
      </c>
      <c r="Z95" s="38"/>
      <c r="AA95" s="34">
        <f t="shared" si="22"/>
        <v>278.7456</v>
      </c>
      <c r="AB95" s="34"/>
      <c r="AC95" s="16" t="s">
        <v>328</v>
      </c>
      <c r="AD95" s="16"/>
      <c r="AE95" s="16"/>
      <c r="AF95" s="16"/>
      <c r="AG95" s="16"/>
      <c r="AH95" s="16"/>
      <c r="AI95" s="42" t="s">
        <v>27</v>
      </c>
      <c r="AJ95" s="42"/>
      <c r="AK95" s="42"/>
      <c r="AL95" s="48"/>
      <c r="AM95" s="50"/>
      <c r="AN95" s="51"/>
      <c r="AO95" s="67"/>
      <c r="AP95" s="61"/>
      <c r="AQ95" s="61"/>
      <c r="AR95" s="61"/>
      <c r="AS95" s="61"/>
      <c r="AT95" s="61"/>
      <c r="AU95" s="61"/>
      <c r="AV95" s="65"/>
    </row>
    <row r="96" ht="18" customHeight="1" spans="1:48">
      <c r="A96" s="14">
        <f t="shared" ref="A96:A105" si="25">ROW()-6</f>
        <v>90</v>
      </c>
      <c r="B96" s="15" t="s">
        <v>329</v>
      </c>
      <c r="C96" s="15"/>
      <c r="D96" s="15"/>
      <c r="E96" s="40" t="s">
        <v>22</v>
      </c>
      <c r="F96" s="75" t="s">
        <v>72</v>
      </c>
      <c r="G96" s="75"/>
      <c r="H96" s="75"/>
      <c r="I96" s="75"/>
      <c r="J96" s="33" t="s">
        <v>330</v>
      </c>
      <c r="K96" s="33"/>
      <c r="L96" s="33"/>
      <c r="M96" s="33"/>
      <c r="N96" s="33" t="s">
        <v>49</v>
      </c>
      <c r="O96" s="33" t="s">
        <v>49</v>
      </c>
      <c r="P96" s="28">
        <v>62.4</v>
      </c>
      <c r="Q96" s="28"/>
      <c r="R96" s="28">
        <v>62.4</v>
      </c>
      <c r="S96" s="28"/>
      <c r="T96" s="33">
        <f t="shared" si="19"/>
        <v>69888</v>
      </c>
      <c r="U96" s="33"/>
      <c r="V96" s="34">
        <f t="shared" si="20"/>
        <v>4263.168</v>
      </c>
      <c r="W96" s="35">
        <v>0.8</v>
      </c>
      <c r="X96" s="33"/>
      <c r="Y96" s="37">
        <f t="shared" si="21"/>
        <v>3410.5344</v>
      </c>
      <c r="Z96" s="38"/>
      <c r="AA96" s="34">
        <f t="shared" si="22"/>
        <v>852.6336</v>
      </c>
      <c r="AB96" s="34"/>
      <c r="AC96" s="16" t="s">
        <v>331</v>
      </c>
      <c r="AD96" s="16"/>
      <c r="AE96" s="16"/>
      <c r="AF96" s="16"/>
      <c r="AG96" s="16"/>
      <c r="AH96" s="16"/>
      <c r="AI96" s="42" t="s">
        <v>27</v>
      </c>
      <c r="AJ96" s="42"/>
      <c r="AK96" s="42"/>
      <c r="AL96" s="48"/>
      <c r="AM96" s="50"/>
      <c r="AN96" s="51"/>
      <c r="AO96" s="69"/>
      <c r="AP96" s="63"/>
      <c r="AQ96" s="63"/>
      <c r="AR96" s="63"/>
      <c r="AS96" s="63"/>
      <c r="AT96" s="63"/>
      <c r="AU96" s="63"/>
      <c r="AV96" s="65"/>
    </row>
    <row r="97" ht="18" customHeight="1" spans="1:48">
      <c r="A97" s="14">
        <f t="shared" si="25"/>
        <v>91</v>
      </c>
      <c r="B97" s="15" t="s">
        <v>332</v>
      </c>
      <c r="C97" s="15"/>
      <c r="D97" s="15"/>
      <c r="E97" s="40" t="s">
        <v>22</v>
      </c>
      <c r="F97" s="75" t="s">
        <v>228</v>
      </c>
      <c r="G97" s="75"/>
      <c r="H97" s="75"/>
      <c r="I97" s="75"/>
      <c r="J97" s="33" t="s">
        <v>333</v>
      </c>
      <c r="K97" s="33"/>
      <c r="L97" s="33"/>
      <c r="M97" s="33"/>
      <c r="N97" s="33" t="s">
        <v>49</v>
      </c>
      <c r="O97" s="33" t="s">
        <v>49</v>
      </c>
      <c r="P97" s="28">
        <v>10.2</v>
      </c>
      <c r="Q97" s="28"/>
      <c r="R97" s="28">
        <v>10.2</v>
      </c>
      <c r="S97" s="28"/>
      <c r="T97" s="33">
        <f t="shared" si="19"/>
        <v>11424</v>
      </c>
      <c r="U97" s="33"/>
      <c r="V97" s="34">
        <f t="shared" si="20"/>
        <v>696.864</v>
      </c>
      <c r="W97" s="35">
        <v>0.8</v>
      </c>
      <c r="X97" s="33"/>
      <c r="Y97" s="37">
        <f t="shared" si="21"/>
        <v>557.4912</v>
      </c>
      <c r="Z97" s="38"/>
      <c r="AA97" s="34">
        <f t="shared" si="22"/>
        <v>139.3728</v>
      </c>
      <c r="AB97" s="34"/>
      <c r="AC97" s="16" t="s">
        <v>334</v>
      </c>
      <c r="AD97" s="16"/>
      <c r="AE97" s="16"/>
      <c r="AF97" s="16"/>
      <c r="AG97" s="16"/>
      <c r="AH97" s="16"/>
      <c r="AI97" s="42" t="s">
        <v>27</v>
      </c>
      <c r="AJ97" s="42"/>
      <c r="AK97" s="42"/>
      <c r="AL97" s="48"/>
      <c r="AM97" s="50"/>
      <c r="AN97" s="51"/>
      <c r="AO97" s="67"/>
      <c r="AP97" s="63"/>
      <c r="AQ97" s="63"/>
      <c r="AR97" s="63"/>
      <c r="AS97" s="63"/>
      <c r="AT97" s="63"/>
      <c r="AU97" s="59"/>
      <c r="AV97" s="65"/>
    </row>
    <row r="98" ht="18" customHeight="1" spans="1:48">
      <c r="A98" s="14">
        <f t="shared" si="25"/>
        <v>92</v>
      </c>
      <c r="B98" s="15" t="s">
        <v>335</v>
      </c>
      <c r="C98" s="15"/>
      <c r="D98" s="15"/>
      <c r="E98" s="40" t="s">
        <v>22</v>
      </c>
      <c r="F98" s="75" t="s">
        <v>277</v>
      </c>
      <c r="G98" s="75"/>
      <c r="H98" s="75"/>
      <c r="I98" s="75"/>
      <c r="J98" s="33" t="s">
        <v>336</v>
      </c>
      <c r="K98" s="33"/>
      <c r="L98" s="33"/>
      <c r="M98" s="33"/>
      <c r="N98" s="33" t="s">
        <v>49</v>
      </c>
      <c r="O98" s="33" t="s">
        <v>49</v>
      </c>
      <c r="P98" s="28">
        <v>51.2</v>
      </c>
      <c r="Q98" s="28"/>
      <c r="R98" s="28">
        <v>51.2</v>
      </c>
      <c r="S98" s="28"/>
      <c r="T98" s="33">
        <f t="shared" si="19"/>
        <v>57344</v>
      </c>
      <c r="U98" s="33"/>
      <c r="V98" s="34">
        <f t="shared" si="20"/>
        <v>3497.984</v>
      </c>
      <c r="W98" s="35">
        <v>0.8</v>
      </c>
      <c r="X98" s="33"/>
      <c r="Y98" s="37">
        <f t="shared" si="21"/>
        <v>2798.3872</v>
      </c>
      <c r="Z98" s="38"/>
      <c r="AA98" s="34">
        <f t="shared" si="22"/>
        <v>699.5968</v>
      </c>
      <c r="AB98" s="34"/>
      <c r="AC98" s="16" t="s">
        <v>337</v>
      </c>
      <c r="AD98" s="16"/>
      <c r="AE98" s="16"/>
      <c r="AF98" s="16"/>
      <c r="AG98" s="16"/>
      <c r="AH98" s="16"/>
      <c r="AI98" s="42" t="s">
        <v>27</v>
      </c>
      <c r="AJ98" s="42"/>
      <c r="AK98" s="42"/>
      <c r="AL98" s="48"/>
      <c r="AM98" s="50"/>
      <c r="AN98" s="51"/>
      <c r="AO98" s="67"/>
      <c r="AP98" s="61"/>
      <c r="AQ98" s="61"/>
      <c r="AR98" s="61"/>
      <c r="AS98" s="61"/>
      <c r="AT98" s="61"/>
      <c r="AV98" s="65"/>
    </row>
    <row r="99" ht="18" customHeight="1" spans="1:48">
      <c r="A99" s="14">
        <f t="shared" si="25"/>
        <v>93</v>
      </c>
      <c r="B99" s="15" t="s">
        <v>338</v>
      </c>
      <c r="C99" s="15"/>
      <c r="D99" s="15"/>
      <c r="E99" s="40" t="s">
        <v>22</v>
      </c>
      <c r="F99" s="75" t="s">
        <v>54</v>
      </c>
      <c r="G99" s="75"/>
      <c r="H99" s="75"/>
      <c r="I99" s="75"/>
      <c r="J99" s="33" t="s">
        <v>339</v>
      </c>
      <c r="K99" s="33"/>
      <c r="L99" s="33"/>
      <c r="M99" s="33"/>
      <c r="N99" s="33" t="s">
        <v>49</v>
      </c>
      <c r="O99" s="33" t="s">
        <v>49</v>
      </c>
      <c r="P99" s="28">
        <v>63</v>
      </c>
      <c r="Q99" s="28"/>
      <c r="R99" s="28">
        <v>63</v>
      </c>
      <c r="S99" s="28"/>
      <c r="T99" s="33">
        <f t="shared" si="19"/>
        <v>70560</v>
      </c>
      <c r="U99" s="33"/>
      <c r="V99" s="34">
        <f t="shared" si="20"/>
        <v>4304.16</v>
      </c>
      <c r="W99" s="35">
        <v>0.8</v>
      </c>
      <c r="X99" s="33"/>
      <c r="Y99" s="37">
        <f t="shared" si="21"/>
        <v>3443.328</v>
      </c>
      <c r="Z99" s="38"/>
      <c r="AA99" s="34">
        <f t="shared" si="22"/>
        <v>860.832</v>
      </c>
      <c r="AB99" s="34"/>
      <c r="AC99" s="16" t="s">
        <v>340</v>
      </c>
      <c r="AD99" s="16"/>
      <c r="AE99" s="16"/>
      <c r="AF99" s="16"/>
      <c r="AG99" s="16"/>
      <c r="AH99" s="16"/>
      <c r="AI99" s="42" t="s">
        <v>27</v>
      </c>
      <c r="AJ99" s="42"/>
      <c r="AK99" s="42"/>
      <c r="AL99" s="48"/>
      <c r="AM99" s="50"/>
      <c r="AN99" s="51"/>
      <c r="AO99" s="67"/>
      <c r="AP99" s="61"/>
      <c r="AQ99" s="61"/>
      <c r="AR99" s="61"/>
      <c r="AS99" s="61"/>
      <c r="AT99" s="61"/>
      <c r="AU99" s="61"/>
      <c r="AV99" s="65"/>
    </row>
    <row r="100" ht="18" customHeight="1" spans="1:48">
      <c r="A100" s="14">
        <f t="shared" si="25"/>
        <v>94</v>
      </c>
      <c r="B100" s="15" t="s">
        <v>341</v>
      </c>
      <c r="C100" s="15"/>
      <c r="D100" s="15"/>
      <c r="E100" s="40" t="s">
        <v>22</v>
      </c>
      <c r="F100" s="75" t="s">
        <v>342</v>
      </c>
      <c r="G100" s="75"/>
      <c r="H100" s="75"/>
      <c r="I100" s="75"/>
      <c r="J100" s="33" t="s">
        <v>343</v>
      </c>
      <c r="K100" s="33"/>
      <c r="L100" s="33"/>
      <c r="M100" s="33"/>
      <c r="N100" s="33" t="s">
        <v>344</v>
      </c>
      <c r="O100" s="33" t="s">
        <v>344</v>
      </c>
      <c r="P100" s="28">
        <v>20</v>
      </c>
      <c r="Q100" s="28"/>
      <c r="R100" s="28">
        <v>20</v>
      </c>
      <c r="S100" s="28"/>
      <c r="T100" s="33">
        <f t="shared" si="19"/>
        <v>22400</v>
      </c>
      <c r="U100" s="33"/>
      <c r="V100" s="34">
        <f t="shared" si="20"/>
        <v>1366.4</v>
      </c>
      <c r="W100" s="35">
        <v>0.8</v>
      </c>
      <c r="X100" s="33"/>
      <c r="Y100" s="37">
        <f t="shared" si="21"/>
        <v>1093.12</v>
      </c>
      <c r="Z100" s="38"/>
      <c r="AA100" s="34">
        <f t="shared" si="22"/>
        <v>273.28</v>
      </c>
      <c r="AB100" s="34"/>
      <c r="AC100" s="16" t="s">
        <v>345</v>
      </c>
      <c r="AD100" s="16"/>
      <c r="AE100" s="16"/>
      <c r="AF100" s="16"/>
      <c r="AG100" s="16"/>
      <c r="AH100" s="16"/>
      <c r="AI100" s="42" t="s">
        <v>27</v>
      </c>
      <c r="AJ100" s="42"/>
      <c r="AK100" s="42"/>
      <c r="AL100" s="48"/>
      <c r="AM100" s="50"/>
      <c r="AN100" s="51"/>
      <c r="AO100" s="67"/>
      <c r="AP100" s="63"/>
      <c r="AQ100" s="63"/>
      <c r="AR100" s="63"/>
      <c r="AS100" s="63"/>
      <c r="AT100" s="63"/>
      <c r="AU100" s="59"/>
      <c r="AV100" s="65"/>
    </row>
    <row r="101" ht="18" customHeight="1" spans="1:48">
      <c r="A101" s="14">
        <f t="shared" si="25"/>
        <v>95</v>
      </c>
      <c r="B101" s="15" t="s">
        <v>346</v>
      </c>
      <c r="C101" s="15"/>
      <c r="D101" s="15"/>
      <c r="E101" s="40" t="s">
        <v>22</v>
      </c>
      <c r="F101" s="75" t="s">
        <v>199</v>
      </c>
      <c r="G101" s="75"/>
      <c r="H101" s="75"/>
      <c r="I101" s="75"/>
      <c r="J101" s="33" t="s">
        <v>347</v>
      </c>
      <c r="K101" s="33"/>
      <c r="L101" s="33"/>
      <c r="M101" s="33"/>
      <c r="N101" s="33" t="s">
        <v>344</v>
      </c>
      <c r="O101" s="33" t="s">
        <v>344</v>
      </c>
      <c r="P101" s="28">
        <v>3.8</v>
      </c>
      <c r="Q101" s="28"/>
      <c r="R101" s="28">
        <v>3.8</v>
      </c>
      <c r="S101" s="28"/>
      <c r="T101" s="33">
        <f t="shared" si="19"/>
        <v>4256</v>
      </c>
      <c r="U101" s="33"/>
      <c r="V101" s="34">
        <f t="shared" si="20"/>
        <v>259.616</v>
      </c>
      <c r="W101" s="35">
        <v>0.8</v>
      </c>
      <c r="X101" s="33"/>
      <c r="Y101" s="37">
        <f t="shared" si="21"/>
        <v>207.6928</v>
      </c>
      <c r="Z101" s="38"/>
      <c r="AA101" s="34">
        <f t="shared" si="22"/>
        <v>51.9232</v>
      </c>
      <c r="AB101" s="34"/>
      <c r="AC101" s="16" t="s">
        <v>348</v>
      </c>
      <c r="AD101" s="16"/>
      <c r="AE101" s="16"/>
      <c r="AF101" s="16"/>
      <c r="AG101" s="16"/>
      <c r="AH101" s="16"/>
      <c r="AI101" s="42" t="s">
        <v>27</v>
      </c>
      <c r="AJ101" s="42"/>
      <c r="AK101" s="42"/>
      <c r="AL101" s="48"/>
      <c r="AM101" s="50"/>
      <c r="AN101" s="51"/>
      <c r="AO101" s="67"/>
      <c r="AP101" s="61"/>
      <c r="AQ101" s="61"/>
      <c r="AR101" s="61"/>
      <c r="AS101" s="61"/>
      <c r="AT101" s="61"/>
      <c r="AV101" s="65"/>
    </row>
    <row r="102" ht="18" customHeight="1" spans="1:48">
      <c r="A102" s="14">
        <f t="shared" si="25"/>
        <v>96</v>
      </c>
      <c r="B102" s="15" t="s">
        <v>349</v>
      </c>
      <c r="C102" s="15"/>
      <c r="D102" s="15"/>
      <c r="E102" s="40" t="s">
        <v>22</v>
      </c>
      <c r="F102" s="75" t="s">
        <v>350</v>
      </c>
      <c r="G102" s="75"/>
      <c r="H102" s="75"/>
      <c r="I102" s="75"/>
      <c r="J102" s="33" t="s">
        <v>351</v>
      </c>
      <c r="K102" s="33"/>
      <c r="L102" s="33"/>
      <c r="M102" s="33"/>
      <c r="N102" s="33" t="s">
        <v>344</v>
      </c>
      <c r="O102" s="33" t="s">
        <v>344</v>
      </c>
      <c r="P102" s="28">
        <v>23</v>
      </c>
      <c r="Q102" s="28"/>
      <c r="R102" s="28">
        <v>23</v>
      </c>
      <c r="S102" s="28"/>
      <c r="T102" s="33">
        <f t="shared" ref="T102:T133" si="26">P102*1120</f>
        <v>25760</v>
      </c>
      <c r="U102" s="33"/>
      <c r="V102" s="34">
        <f t="shared" ref="V102:V133" si="27">P102*68.32</f>
        <v>1571.36</v>
      </c>
      <c r="W102" s="35">
        <v>0.8</v>
      </c>
      <c r="X102" s="33"/>
      <c r="Y102" s="37">
        <f t="shared" ref="Y102:Y133" si="28">V102*W102</f>
        <v>1257.088</v>
      </c>
      <c r="Z102" s="38"/>
      <c r="AA102" s="34">
        <f t="shared" ref="AA102:AA133" si="29">P102*13.664</f>
        <v>314.272</v>
      </c>
      <c r="AB102" s="34"/>
      <c r="AC102" s="16" t="s">
        <v>352</v>
      </c>
      <c r="AD102" s="16"/>
      <c r="AE102" s="16"/>
      <c r="AF102" s="16"/>
      <c r="AG102" s="16"/>
      <c r="AH102" s="16"/>
      <c r="AI102" s="42" t="s">
        <v>27</v>
      </c>
      <c r="AJ102" s="42"/>
      <c r="AK102" s="42"/>
      <c r="AL102" s="48"/>
      <c r="AM102" s="50"/>
      <c r="AN102" s="51"/>
      <c r="AO102" s="69"/>
      <c r="AP102" s="63"/>
      <c r="AQ102" s="63"/>
      <c r="AR102" s="63"/>
      <c r="AS102" s="63"/>
      <c r="AT102" s="63"/>
      <c r="AU102" s="63"/>
      <c r="AV102" s="65"/>
    </row>
    <row r="103" ht="18" customHeight="1" spans="1:48">
      <c r="A103" s="14">
        <f t="shared" si="25"/>
        <v>97</v>
      </c>
      <c r="B103" s="15" t="s">
        <v>353</v>
      </c>
      <c r="C103" s="15"/>
      <c r="D103" s="15"/>
      <c r="E103" s="40" t="s">
        <v>22</v>
      </c>
      <c r="F103" s="75" t="s">
        <v>354</v>
      </c>
      <c r="G103" s="75"/>
      <c r="H103" s="75"/>
      <c r="I103" s="75"/>
      <c r="J103" s="33" t="s">
        <v>355</v>
      </c>
      <c r="K103" s="33"/>
      <c r="L103" s="33"/>
      <c r="M103" s="33"/>
      <c r="N103" s="33" t="s">
        <v>344</v>
      </c>
      <c r="O103" s="33" t="s">
        <v>344</v>
      </c>
      <c r="P103" s="28">
        <v>18</v>
      </c>
      <c r="Q103" s="28"/>
      <c r="R103" s="28">
        <v>18</v>
      </c>
      <c r="S103" s="28"/>
      <c r="T103" s="33">
        <f t="shared" si="26"/>
        <v>20160</v>
      </c>
      <c r="U103" s="33"/>
      <c r="V103" s="34">
        <f t="shared" si="27"/>
        <v>1229.76</v>
      </c>
      <c r="W103" s="35">
        <v>0.8</v>
      </c>
      <c r="X103" s="33"/>
      <c r="Y103" s="37">
        <f t="shared" si="28"/>
        <v>983.808</v>
      </c>
      <c r="Z103" s="38"/>
      <c r="AA103" s="34">
        <f t="shared" si="29"/>
        <v>245.952</v>
      </c>
      <c r="AB103" s="34"/>
      <c r="AC103" s="16" t="s">
        <v>356</v>
      </c>
      <c r="AD103" s="16"/>
      <c r="AE103" s="16"/>
      <c r="AF103" s="16"/>
      <c r="AG103" s="16"/>
      <c r="AH103" s="16"/>
      <c r="AI103" s="42" t="s">
        <v>27</v>
      </c>
      <c r="AJ103" s="42"/>
      <c r="AK103" s="42"/>
      <c r="AL103" s="48"/>
      <c r="AM103" s="50"/>
      <c r="AN103" s="51"/>
      <c r="AO103" s="67"/>
      <c r="AP103" s="63"/>
      <c r="AQ103" s="63"/>
      <c r="AR103" s="63"/>
      <c r="AS103" s="63"/>
      <c r="AT103" s="63"/>
      <c r="AU103" s="59"/>
      <c r="AV103" s="65"/>
    </row>
    <row r="104" ht="18" customHeight="1" spans="1:48">
      <c r="A104" s="14">
        <f t="shared" si="25"/>
        <v>98</v>
      </c>
      <c r="B104" s="15" t="s">
        <v>357</v>
      </c>
      <c r="C104" s="15"/>
      <c r="D104" s="15"/>
      <c r="E104" s="40" t="s">
        <v>22</v>
      </c>
      <c r="F104" s="75" t="s">
        <v>83</v>
      </c>
      <c r="G104" s="75"/>
      <c r="H104" s="75"/>
      <c r="I104" s="75"/>
      <c r="J104" s="33" t="s">
        <v>358</v>
      </c>
      <c r="K104" s="33"/>
      <c r="L104" s="33"/>
      <c r="M104" s="33"/>
      <c r="N104" s="33" t="s">
        <v>344</v>
      </c>
      <c r="O104" s="33" t="s">
        <v>344</v>
      </c>
      <c r="P104" s="28">
        <v>13.8</v>
      </c>
      <c r="Q104" s="28"/>
      <c r="R104" s="28">
        <v>13.8</v>
      </c>
      <c r="S104" s="28"/>
      <c r="T104" s="33">
        <f t="shared" si="26"/>
        <v>15456</v>
      </c>
      <c r="U104" s="33"/>
      <c r="V104" s="34">
        <f t="shared" si="27"/>
        <v>942.816</v>
      </c>
      <c r="W104" s="35">
        <v>0.8</v>
      </c>
      <c r="X104" s="33"/>
      <c r="Y104" s="37">
        <f t="shared" si="28"/>
        <v>754.2528</v>
      </c>
      <c r="Z104" s="38"/>
      <c r="AA104" s="34">
        <f t="shared" si="29"/>
        <v>188.5632</v>
      </c>
      <c r="AB104" s="34"/>
      <c r="AC104" s="16" t="s">
        <v>359</v>
      </c>
      <c r="AD104" s="16"/>
      <c r="AE104" s="16"/>
      <c r="AF104" s="16"/>
      <c r="AG104" s="16"/>
      <c r="AH104" s="16"/>
      <c r="AI104" s="42" t="s">
        <v>27</v>
      </c>
      <c r="AJ104" s="42"/>
      <c r="AK104" s="42"/>
      <c r="AL104" s="48"/>
      <c r="AM104" s="50"/>
      <c r="AN104" s="51"/>
      <c r="AO104" s="67"/>
      <c r="AP104" s="61"/>
      <c r="AQ104" s="61"/>
      <c r="AR104" s="61"/>
      <c r="AS104" s="61"/>
      <c r="AT104" s="61"/>
      <c r="AV104" s="65"/>
    </row>
    <row r="105" ht="18" customHeight="1" spans="1:48">
      <c r="A105" s="14">
        <f t="shared" si="25"/>
        <v>99</v>
      </c>
      <c r="B105" s="15" t="s">
        <v>360</v>
      </c>
      <c r="C105" s="15"/>
      <c r="D105" s="15"/>
      <c r="E105" s="40" t="s">
        <v>22</v>
      </c>
      <c r="F105" s="75" t="s">
        <v>116</v>
      </c>
      <c r="G105" s="75"/>
      <c r="H105" s="75"/>
      <c r="I105" s="75"/>
      <c r="J105" s="33" t="s">
        <v>361</v>
      </c>
      <c r="K105" s="33"/>
      <c r="L105" s="33"/>
      <c r="M105" s="33"/>
      <c r="N105" s="33" t="s">
        <v>344</v>
      </c>
      <c r="O105" s="33" t="s">
        <v>344</v>
      </c>
      <c r="P105" s="28">
        <v>17.4</v>
      </c>
      <c r="Q105" s="28"/>
      <c r="R105" s="28">
        <v>17.4</v>
      </c>
      <c r="S105" s="28"/>
      <c r="T105" s="33">
        <f t="shared" si="26"/>
        <v>19488</v>
      </c>
      <c r="U105" s="33"/>
      <c r="V105" s="34">
        <f t="shared" si="27"/>
        <v>1188.768</v>
      </c>
      <c r="W105" s="35">
        <v>0.8</v>
      </c>
      <c r="X105" s="33"/>
      <c r="Y105" s="37">
        <f t="shared" si="28"/>
        <v>951.0144</v>
      </c>
      <c r="Z105" s="38"/>
      <c r="AA105" s="34">
        <f t="shared" si="29"/>
        <v>237.7536</v>
      </c>
      <c r="AB105" s="34"/>
      <c r="AC105" s="16" t="s">
        <v>362</v>
      </c>
      <c r="AD105" s="16"/>
      <c r="AE105" s="16"/>
      <c r="AF105" s="16"/>
      <c r="AG105" s="16"/>
      <c r="AH105" s="16"/>
      <c r="AI105" s="42" t="s">
        <v>27</v>
      </c>
      <c r="AJ105" s="42"/>
      <c r="AK105" s="42"/>
      <c r="AL105" s="48"/>
      <c r="AM105" s="50"/>
      <c r="AN105" s="51"/>
      <c r="AO105" s="67"/>
      <c r="AP105" s="61"/>
      <c r="AQ105" s="61"/>
      <c r="AR105" s="61"/>
      <c r="AS105" s="61"/>
      <c r="AT105" s="61"/>
      <c r="AU105" s="61"/>
      <c r="AV105" s="65"/>
    </row>
    <row r="106" ht="18" customHeight="1" spans="1:48">
      <c r="A106" s="14">
        <f t="shared" ref="A106:A115" si="30">ROW()-6</f>
        <v>100</v>
      </c>
      <c r="B106" s="15" t="s">
        <v>363</v>
      </c>
      <c r="C106" s="15"/>
      <c r="D106" s="15"/>
      <c r="E106" s="40" t="s">
        <v>22</v>
      </c>
      <c r="F106" s="75" t="s">
        <v>72</v>
      </c>
      <c r="G106" s="75"/>
      <c r="H106" s="75"/>
      <c r="I106" s="75"/>
      <c r="J106" s="33" t="s">
        <v>364</v>
      </c>
      <c r="K106" s="33"/>
      <c r="L106" s="33"/>
      <c r="M106" s="33"/>
      <c r="N106" s="33" t="s">
        <v>344</v>
      </c>
      <c r="O106" s="33" t="s">
        <v>344</v>
      </c>
      <c r="P106" s="28">
        <v>19.2</v>
      </c>
      <c r="Q106" s="28"/>
      <c r="R106" s="28">
        <v>19.2</v>
      </c>
      <c r="S106" s="28"/>
      <c r="T106" s="33">
        <f t="shared" si="26"/>
        <v>21504</v>
      </c>
      <c r="U106" s="33"/>
      <c r="V106" s="34">
        <f t="shared" si="27"/>
        <v>1311.744</v>
      </c>
      <c r="W106" s="35">
        <v>0.8</v>
      </c>
      <c r="X106" s="33"/>
      <c r="Y106" s="37">
        <f t="shared" si="28"/>
        <v>1049.3952</v>
      </c>
      <c r="Z106" s="38"/>
      <c r="AA106" s="34">
        <f t="shared" si="29"/>
        <v>262.3488</v>
      </c>
      <c r="AB106" s="34"/>
      <c r="AC106" s="16" t="s">
        <v>365</v>
      </c>
      <c r="AD106" s="16"/>
      <c r="AE106" s="16"/>
      <c r="AF106" s="16"/>
      <c r="AG106" s="16"/>
      <c r="AH106" s="16"/>
      <c r="AI106" s="42" t="s">
        <v>27</v>
      </c>
      <c r="AJ106" s="42"/>
      <c r="AK106" s="42"/>
      <c r="AL106" s="48"/>
      <c r="AM106" s="50"/>
      <c r="AN106" s="51"/>
      <c r="AO106" s="69"/>
      <c r="AP106" s="63"/>
      <c r="AQ106" s="63"/>
      <c r="AR106" s="63"/>
      <c r="AS106" s="63"/>
      <c r="AT106" s="63"/>
      <c r="AU106" s="63"/>
      <c r="AV106" s="65"/>
    </row>
    <row r="107" ht="18" customHeight="1" spans="1:48">
      <c r="A107" s="14">
        <f t="shared" si="30"/>
        <v>101</v>
      </c>
      <c r="B107" s="15" t="s">
        <v>366</v>
      </c>
      <c r="C107" s="15"/>
      <c r="D107" s="15"/>
      <c r="E107" s="40" t="s">
        <v>22</v>
      </c>
      <c r="F107" s="75" t="s">
        <v>256</v>
      </c>
      <c r="G107" s="75"/>
      <c r="H107" s="75"/>
      <c r="I107" s="75"/>
      <c r="J107" s="33" t="s">
        <v>367</v>
      </c>
      <c r="K107" s="33"/>
      <c r="L107" s="33"/>
      <c r="M107" s="33"/>
      <c r="N107" s="33" t="s">
        <v>344</v>
      </c>
      <c r="O107" s="33" t="s">
        <v>344</v>
      </c>
      <c r="P107" s="28">
        <v>17.5</v>
      </c>
      <c r="Q107" s="28"/>
      <c r="R107" s="28">
        <v>17.5</v>
      </c>
      <c r="S107" s="28"/>
      <c r="T107" s="33">
        <f t="shared" si="26"/>
        <v>19600</v>
      </c>
      <c r="U107" s="33"/>
      <c r="V107" s="34">
        <f t="shared" si="27"/>
        <v>1195.6</v>
      </c>
      <c r="W107" s="35">
        <v>0.8</v>
      </c>
      <c r="X107" s="33"/>
      <c r="Y107" s="37">
        <f t="shared" si="28"/>
        <v>956.48</v>
      </c>
      <c r="Z107" s="38"/>
      <c r="AA107" s="34">
        <f t="shared" si="29"/>
        <v>239.12</v>
      </c>
      <c r="AB107" s="34"/>
      <c r="AC107" s="16" t="s">
        <v>368</v>
      </c>
      <c r="AD107" s="16"/>
      <c r="AE107" s="16"/>
      <c r="AF107" s="16"/>
      <c r="AG107" s="16"/>
      <c r="AH107" s="16"/>
      <c r="AI107" s="42" t="s">
        <v>27</v>
      </c>
      <c r="AJ107" s="42"/>
      <c r="AK107" s="42"/>
      <c r="AL107" s="48"/>
      <c r="AM107" s="50"/>
      <c r="AN107" s="51"/>
      <c r="AO107" s="67"/>
      <c r="AP107" s="63"/>
      <c r="AQ107" s="63"/>
      <c r="AR107" s="63"/>
      <c r="AS107" s="63"/>
      <c r="AT107" s="63"/>
      <c r="AU107" s="59"/>
      <c r="AV107" s="65"/>
    </row>
    <row r="108" ht="18.6" customHeight="1" spans="1:48">
      <c r="A108" s="14">
        <f t="shared" si="30"/>
        <v>102</v>
      </c>
      <c r="B108" s="15" t="s">
        <v>369</v>
      </c>
      <c r="C108" s="15"/>
      <c r="D108" s="15"/>
      <c r="E108" s="40" t="s">
        <v>22</v>
      </c>
      <c r="F108" s="75" t="s">
        <v>43</v>
      </c>
      <c r="G108" s="75"/>
      <c r="H108" s="75"/>
      <c r="I108" s="75"/>
      <c r="J108" s="33" t="s">
        <v>370</v>
      </c>
      <c r="K108" s="33"/>
      <c r="L108" s="33"/>
      <c r="M108" s="33"/>
      <c r="N108" s="33" t="s">
        <v>344</v>
      </c>
      <c r="O108" s="33" t="s">
        <v>344</v>
      </c>
      <c r="P108" s="28">
        <v>13.6</v>
      </c>
      <c r="Q108" s="28"/>
      <c r="R108" s="28">
        <v>13.6</v>
      </c>
      <c r="S108" s="28"/>
      <c r="T108" s="33">
        <f t="shared" si="26"/>
        <v>15232</v>
      </c>
      <c r="U108" s="33"/>
      <c r="V108" s="34">
        <f t="shared" si="27"/>
        <v>929.152</v>
      </c>
      <c r="W108" s="35">
        <v>0.8</v>
      </c>
      <c r="X108" s="33"/>
      <c r="Y108" s="37">
        <f t="shared" si="28"/>
        <v>743.3216</v>
      </c>
      <c r="Z108" s="38"/>
      <c r="AA108" s="34">
        <f t="shared" si="29"/>
        <v>185.8304</v>
      </c>
      <c r="AB108" s="34"/>
      <c r="AC108" s="16" t="s">
        <v>371</v>
      </c>
      <c r="AD108" s="16"/>
      <c r="AE108" s="16"/>
      <c r="AF108" s="16"/>
      <c r="AG108" s="16"/>
      <c r="AH108" s="16"/>
      <c r="AI108" s="42" t="s">
        <v>27</v>
      </c>
      <c r="AJ108" s="42"/>
      <c r="AK108" s="42"/>
      <c r="AL108" s="48"/>
      <c r="AM108" s="50"/>
      <c r="AN108" s="51"/>
      <c r="AO108" s="67"/>
      <c r="AP108" s="61"/>
      <c r="AQ108" s="61"/>
      <c r="AR108" s="61"/>
      <c r="AS108" s="61"/>
      <c r="AT108" s="61"/>
      <c r="AV108" s="65"/>
    </row>
    <row r="109" ht="18.6" customHeight="1" spans="1:48">
      <c r="A109" s="14">
        <f t="shared" si="30"/>
        <v>103</v>
      </c>
      <c r="B109" s="15" t="s">
        <v>372</v>
      </c>
      <c r="C109" s="15"/>
      <c r="D109" s="15"/>
      <c r="E109" s="40" t="s">
        <v>22</v>
      </c>
      <c r="F109" s="75" t="s">
        <v>87</v>
      </c>
      <c r="G109" s="75"/>
      <c r="H109" s="75"/>
      <c r="I109" s="75"/>
      <c r="J109" s="33" t="s">
        <v>373</v>
      </c>
      <c r="K109" s="33"/>
      <c r="L109" s="33"/>
      <c r="M109" s="33"/>
      <c r="N109" s="33" t="s">
        <v>344</v>
      </c>
      <c r="O109" s="33" t="s">
        <v>344</v>
      </c>
      <c r="P109" s="28">
        <v>32.62</v>
      </c>
      <c r="Q109" s="28"/>
      <c r="R109" s="28">
        <v>32.62</v>
      </c>
      <c r="S109" s="28"/>
      <c r="T109" s="33">
        <f t="shared" si="26"/>
        <v>36534.4</v>
      </c>
      <c r="U109" s="33"/>
      <c r="V109" s="34">
        <f t="shared" si="27"/>
        <v>2228.5984</v>
      </c>
      <c r="W109" s="35">
        <v>0.8</v>
      </c>
      <c r="X109" s="33"/>
      <c r="Y109" s="37">
        <f t="shared" si="28"/>
        <v>1782.87872</v>
      </c>
      <c r="Z109" s="38"/>
      <c r="AA109" s="34">
        <f t="shared" si="29"/>
        <v>445.71968</v>
      </c>
      <c r="AB109" s="34"/>
      <c r="AC109" s="16" t="s">
        <v>374</v>
      </c>
      <c r="AD109" s="16"/>
      <c r="AE109" s="16"/>
      <c r="AF109" s="16"/>
      <c r="AG109" s="16"/>
      <c r="AH109" s="16"/>
      <c r="AI109" s="42" t="s">
        <v>27</v>
      </c>
      <c r="AJ109" s="42"/>
      <c r="AK109" s="42"/>
      <c r="AL109" s="48"/>
      <c r="AM109" s="50"/>
      <c r="AN109" s="51"/>
      <c r="AO109" s="67"/>
      <c r="AP109" s="61"/>
      <c r="AQ109" s="61"/>
      <c r="AR109" s="61"/>
      <c r="AS109" s="61"/>
      <c r="AT109" s="61"/>
      <c r="AV109" s="65"/>
    </row>
    <row r="110" ht="18" customHeight="1" spans="1:48">
      <c r="A110" s="14">
        <f t="shared" si="30"/>
        <v>104</v>
      </c>
      <c r="B110" s="15" t="s">
        <v>375</v>
      </c>
      <c r="C110" s="15"/>
      <c r="D110" s="15"/>
      <c r="E110" s="40" t="s">
        <v>22</v>
      </c>
      <c r="F110" s="75" t="s">
        <v>199</v>
      </c>
      <c r="G110" s="75"/>
      <c r="H110" s="75"/>
      <c r="I110" s="75"/>
      <c r="J110" s="33" t="s">
        <v>376</v>
      </c>
      <c r="K110" s="33"/>
      <c r="L110" s="33"/>
      <c r="M110" s="33"/>
      <c r="N110" s="33" t="s">
        <v>344</v>
      </c>
      <c r="O110" s="33" t="s">
        <v>344</v>
      </c>
      <c r="P110" s="28">
        <v>18.4</v>
      </c>
      <c r="Q110" s="28"/>
      <c r="R110" s="28">
        <v>18.4</v>
      </c>
      <c r="S110" s="28"/>
      <c r="T110" s="33">
        <f t="shared" si="26"/>
        <v>20608</v>
      </c>
      <c r="U110" s="33"/>
      <c r="V110" s="34">
        <f t="shared" si="27"/>
        <v>1257.088</v>
      </c>
      <c r="W110" s="35">
        <v>0.8</v>
      </c>
      <c r="X110" s="33"/>
      <c r="Y110" s="37">
        <f t="shared" si="28"/>
        <v>1005.6704</v>
      </c>
      <c r="Z110" s="38"/>
      <c r="AA110" s="34">
        <f t="shared" si="29"/>
        <v>251.4176</v>
      </c>
      <c r="AB110" s="34"/>
      <c r="AC110" s="16" t="s">
        <v>377</v>
      </c>
      <c r="AD110" s="16"/>
      <c r="AE110" s="16"/>
      <c r="AF110" s="16"/>
      <c r="AG110" s="16"/>
      <c r="AH110" s="16"/>
      <c r="AI110" s="42" t="s">
        <v>27</v>
      </c>
      <c r="AJ110" s="42"/>
      <c r="AK110" s="42"/>
      <c r="AL110" s="48"/>
      <c r="AM110" s="50"/>
      <c r="AN110" s="51"/>
      <c r="AO110" s="67"/>
      <c r="AP110" s="61"/>
      <c r="AQ110" s="61"/>
      <c r="AR110" s="61"/>
      <c r="AS110" s="61"/>
      <c r="AT110" s="61"/>
      <c r="AU110" s="61"/>
      <c r="AV110" s="65"/>
    </row>
    <row r="111" ht="18" customHeight="1" spans="1:48">
      <c r="A111" s="14">
        <f t="shared" si="30"/>
        <v>105</v>
      </c>
      <c r="B111" s="15" t="s">
        <v>378</v>
      </c>
      <c r="C111" s="15"/>
      <c r="D111" s="15"/>
      <c r="E111" s="40" t="s">
        <v>22</v>
      </c>
      <c r="F111" s="75" t="s">
        <v>128</v>
      </c>
      <c r="G111" s="75"/>
      <c r="H111" s="75"/>
      <c r="I111" s="75"/>
      <c r="J111" s="33" t="s">
        <v>379</v>
      </c>
      <c r="K111" s="33"/>
      <c r="L111" s="33"/>
      <c r="M111" s="33"/>
      <c r="N111" s="33" t="s">
        <v>344</v>
      </c>
      <c r="O111" s="33" t="s">
        <v>344</v>
      </c>
      <c r="P111" s="28">
        <v>16.4</v>
      </c>
      <c r="Q111" s="28"/>
      <c r="R111" s="28">
        <v>16.4</v>
      </c>
      <c r="S111" s="28"/>
      <c r="T111" s="33">
        <f t="shared" si="26"/>
        <v>18368</v>
      </c>
      <c r="U111" s="33"/>
      <c r="V111" s="34">
        <f t="shared" si="27"/>
        <v>1120.448</v>
      </c>
      <c r="W111" s="35">
        <v>0.8</v>
      </c>
      <c r="X111" s="33"/>
      <c r="Y111" s="37">
        <f t="shared" si="28"/>
        <v>896.3584</v>
      </c>
      <c r="Z111" s="38"/>
      <c r="AA111" s="34">
        <f t="shared" si="29"/>
        <v>224.0896</v>
      </c>
      <c r="AB111" s="34"/>
      <c r="AC111" s="16" t="s">
        <v>380</v>
      </c>
      <c r="AD111" s="16"/>
      <c r="AE111" s="16"/>
      <c r="AF111" s="16"/>
      <c r="AG111" s="16"/>
      <c r="AH111" s="16"/>
      <c r="AI111" s="42" t="s">
        <v>27</v>
      </c>
      <c r="AJ111" s="42"/>
      <c r="AK111" s="42"/>
      <c r="AL111" s="48"/>
      <c r="AM111" s="50"/>
      <c r="AN111" s="51"/>
      <c r="AO111" s="69"/>
      <c r="AP111" s="63"/>
      <c r="AQ111" s="63"/>
      <c r="AR111" s="63"/>
      <c r="AS111" s="63"/>
      <c r="AT111" s="63"/>
      <c r="AU111" s="63"/>
      <c r="AV111" s="65"/>
    </row>
    <row r="112" ht="18" customHeight="1" spans="1:48">
      <c r="A112" s="14">
        <f t="shared" si="30"/>
        <v>106</v>
      </c>
      <c r="B112" s="15" t="s">
        <v>381</v>
      </c>
      <c r="C112" s="15"/>
      <c r="D112" s="15"/>
      <c r="E112" s="40" t="s">
        <v>22</v>
      </c>
      <c r="F112" s="75" t="s">
        <v>199</v>
      </c>
      <c r="G112" s="75"/>
      <c r="H112" s="75"/>
      <c r="I112" s="75"/>
      <c r="J112" s="33" t="s">
        <v>382</v>
      </c>
      <c r="K112" s="33"/>
      <c r="L112" s="33"/>
      <c r="M112" s="33"/>
      <c r="N112" s="33" t="s">
        <v>344</v>
      </c>
      <c r="O112" s="33" t="s">
        <v>344</v>
      </c>
      <c r="P112" s="28">
        <v>8.4</v>
      </c>
      <c r="Q112" s="28"/>
      <c r="R112" s="28">
        <v>8.4</v>
      </c>
      <c r="S112" s="28"/>
      <c r="T112" s="33">
        <f t="shared" si="26"/>
        <v>9408</v>
      </c>
      <c r="U112" s="33"/>
      <c r="V112" s="34">
        <f t="shared" si="27"/>
        <v>573.888</v>
      </c>
      <c r="W112" s="35">
        <v>0.8</v>
      </c>
      <c r="X112" s="33"/>
      <c r="Y112" s="37">
        <f t="shared" si="28"/>
        <v>459.1104</v>
      </c>
      <c r="Z112" s="38"/>
      <c r="AA112" s="34">
        <f t="shared" si="29"/>
        <v>114.7776</v>
      </c>
      <c r="AB112" s="34"/>
      <c r="AC112" s="16" t="s">
        <v>383</v>
      </c>
      <c r="AD112" s="16"/>
      <c r="AE112" s="16"/>
      <c r="AF112" s="16"/>
      <c r="AG112" s="16"/>
      <c r="AH112" s="16"/>
      <c r="AI112" s="42" t="s">
        <v>27</v>
      </c>
      <c r="AJ112" s="42"/>
      <c r="AK112" s="42"/>
      <c r="AL112" s="48"/>
      <c r="AM112" s="50"/>
      <c r="AN112" s="51"/>
      <c r="AO112" s="67"/>
      <c r="AP112" s="63"/>
      <c r="AQ112" s="63"/>
      <c r="AR112" s="63"/>
      <c r="AS112" s="63"/>
      <c r="AT112" s="63"/>
      <c r="AU112" s="59"/>
      <c r="AV112" s="65"/>
    </row>
    <row r="113" ht="18" customHeight="1" spans="1:48">
      <c r="A113" s="14">
        <f t="shared" si="30"/>
        <v>107</v>
      </c>
      <c r="B113" s="15" t="s">
        <v>384</v>
      </c>
      <c r="C113" s="15"/>
      <c r="D113" s="15"/>
      <c r="E113" s="40" t="s">
        <v>22</v>
      </c>
      <c r="F113" s="75" t="s">
        <v>385</v>
      </c>
      <c r="G113" s="75"/>
      <c r="H113" s="75"/>
      <c r="I113" s="75"/>
      <c r="J113" s="33" t="s">
        <v>386</v>
      </c>
      <c r="K113" s="33"/>
      <c r="L113" s="33"/>
      <c r="M113" s="33"/>
      <c r="N113" s="33" t="s">
        <v>344</v>
      </c>
      <c r="O113" s="33" t="s">
        <v>344</v>
      </c>
      <c r="P113" s="28">
        <v>16</v>
      </c>
      <c r="Q113" s="28"/>
      <c r="R113" s="28">
        <v>16</v>
      </c>
      <c r="S113" s="28"/>
      <c r="T113" s="33">
        <f t="shared" si="26"/>
        <v>17920</v>
      </c>
      <c r="U113" s="33"/>
      <c r="V113" s="34">
        <f t="shared" si="27"/>
        <v>1093.12</v>
      </c>
      <c r="W113" s="35">
        <v>0.8</v>
      </c>
      <c r="X113" s="33"/>
      <c r="Y113" s="37">
        <f t="shared" si="28"/>
        <v>874.496</v>
      </c>
      <c r="Z113" s="38"/>
      <c r="AA113" s="34">
        <f t="shared" si="29"/>
        <v>218.624</v>
      </c>
      <c r="AB113" s="34"/>
      <c r="AC113" s="16" t="s">
        <v>387</v>
      </c>
      <c r="AD113" s="16"/>
      <c r="AE113" s="16"/>
      <c r="AF113" s="16"/>
      <c r="AG113" s="16"/>
      <c r="AH113" s="16"/>
      <c r="AI113" s="42" t="s">
        <v>27</v>
      </c>
      <c r="AJ113" s="42"/>
      <c r="AK113" s="42"/>
      <c r="AL113" s="48"/>
      <c r="AM113" s="50"/>
      <c r="AN113" s="51"/>
      <c r="AO113" s="67"/>
      <c r="AP113" s="61"/>
      <c r="AQ113" s="61"/>
      <c r="AR113" s="61"/>
      <c r="AS113" s="61"/>
      <c r="AT113" s="61"/>
      <c r="AV113" s="65"/>
    </row>
    <row r="114" ht="18" customHeight="1" spans="1:48">
      <c r="A114" s="14">
        <f t="shared" si="30"/>
        <v>108</v>
      </c>
      <c r="B114" s="15" t="s">
        <v>388</v>
      </c>
      <c r="C114" s="15"/>
      <c r="D114" s="15"/>
      <c r="E114" s="40" t="s">
        <v>22</v>
      </c>
      <c r="F114" s="75" t="s">
        <v>128</v>
      </c>
      <c r="G114" s="75"/>
      <c r="H114" s="75"/>
      <c r="I114" s="75"/>
      <c r="J114" s="33" t="s">
        <v>166</v>
      </c>
      <c r="K114" s="33"/>
      <c r="L114" s="33"/>
      <c r="M114" s="33"/>
      <c r="N114" s="33" t="s">
        <v>49</v>
      </c>
      <c r="O114" s="33" t="s">
        <v>49</v>
      </c>
      <c r="P114" s="28">
        <v>14</v>
      </c>
      <c r="Q114" s="28"/>
      <c r="R114" s="28">
        <v>14</v>
      </c>
      <c r="S114" s="28"/>
      <c r="T114" s="33">
        <f t="shared" si="26"/>
        <v>15680</v>
      </c>
      <c r="U114" s="33"/>
      <c r="V114" s="34">
        <f t="shared" si="27"/>
        <v>956.48</v>
      </c>
      <c r="W114" s="35">
        <v>0.8</v>
      </c>
      <c r="X114" s="33"/>
      <c r="Y114" s="37">
        <f t="shared" si="28"/>
        <v>765.184</v>
      </c>
      <c r="Z114" s="38"/>
      <c r="AA114" s="34">
        <f t="shared" si="29"/>
        <v>191.296</v>
      </c>
      <c r="AB114" s="34"/>
      <c r="AC114" s="16" t="s">
        <v>167</v>
      </c>
      <c r="AD114" s="16"/>
      <c r="AE114" s="16"/>
      <c r="AF114" s="16"/>
      <c r="AG114" s="16"/>
      <c r="AH114" s="16"/>
      <c r="AI114" s="42" t="s">
        <v>27</v>
      </c>
      <c r="AJ114" s="42"/>
      <c r="AK114" s="42"/>
      <c r="AL114" s="48"/>
      <c r="AM114" s="50"/>
      <c r="AN114" s="51"/>
      <c r="AO114" s="67"/>
      <c r="AP114" s="61"/>
      <c r="AQ114" s="61"/>
      <c r="AR114" s="61"/>
      <c r="AS114" s="61"/>
      <c r="AT114" s="61"/>
      <c r="AU114" s="61"/>
      <c r="AV114" s="65"/>
    </row>
    <row r="115" ht="18" customHeight="1" spans="1:48">
      <c r="A115" s="14">
        <f t="shared" si="30"/>
        <v>109</v>
      </c>
      <c r="B115" s="15" t="s">
        <v>389</v>
      </c>
      <c r="C115" s="15"/>
      <c r="D115" s="15"/>
      <c r="E115" s="40" t="s">
        <v>22</v>
      </c>
      <c r="F115" s="75" t="s">
        <v>277</v>
      </c>
      <c r="G115" s="75"/>
      <c r="H115" s="75"/>
      <c r="I115" s="75"/>
      <c r="J115" s="33" t="s">
        <v>390</v>
      </c>
      <c r="K115" s="33"/>
      <c r="L115" s="33"/>
      <c r="M115" s="33"/>
      <c r="N115" s="33" t="s">
        <v>391</v>
      </c>
      <c r="O115" s="33" t="s">
        <v>391</v>
      </c>
      <c r="P115" s="28">
        <v>3.8</v>
      </c>
      <c r="Q115" s="28"/>
      <c r="R115" s="28">
        <v>3.8</v>
      </c>
      <c r="S115" s="28"/>
      <c r="T115" s="33">
        <f t="shared" si="26"/>
        <v>4256</v>
      </c>
      <c r="U115" s="33"/>
      <c r="V115" s="34">
        <f t="shared" si="27"/>
        <v>259.616</v>
      </c>
      <c r="W115" s="35">
        <v>0.8</v>
      </c>
      <c r="X115" s="33"/>
      <c r="Y115" s="37">
        <f t="shared" si="28"/>
        <v>207.6928</v>
      </c>
      <c r="Z115" s="38"/>
      <c r="AA115" s="34">
        <f t="shared" si="29"/>
        <v>51.9232</v>
      </c>
      <c r="AB115" s="34"/>
      <c r="AC115" s="16" t="s">
        <v>392</v>
      </c>
      <c r="AD115" s="16"/>
      <c r="AE115" s="16"/>
      <c r="AF115" s="16"/>
      <c r="AG115" s="16"/>
      <c r="AH115" s="16"/>
      <c r="AI115" s="42" t="s">
        <v>27</v>
      </c>
      <c r="AJ115" s="42"/>
      <c r="AK115" s="42"/>
      <c r="AL115" s="48"/>
      <c r="AM115" s="50"/>
      <c r="AN115" s="51"/>
      <c r="AO115" s="69"/>
      <c r="AP115" s="63"/>
      <c r="AQ115" s="63"/>
      <c r="AR115" s="63"/>
      <c r="AS115" s="63"/>
      <c r="AT115" s="63"/>
      <c r="AU115" s="63"/>
      <c r="AV115" s="65"/>
    </row>
    <row r="116" ht="18" customHeight="1" spans="1:48">
      <c r="A116" s="14">
        <f t="shared" ref="A116:A125" si="31">ROW()-6</f>
        <v>110</v>
      </c>
      <c r="B116" s="15" t="s">
        <v>393</v>
      </c>
      <c r="C116" s="15"/>
      <c r="D116" s="15"/>
      <c r="E116" s="40" t="s">
        <v>22</v>
      </c>
      <c r="F116" s="75" t="s">
        <v>123</v>
      </c>
      <c r="G116" s="75"/>
      <c r="H116" s="75"/>
      <c r="I116" s="75"/>
      <c r="J116" s="33" t="s">
        <v>394</v>
      </c>
      <c r="K116" s="33"/>
      <c r="L116" s="33"/>
      <c r="M116" s="33"/>
      <c r="N116" s="33" t="s">
        <v>344</v>
      </c>
      <c r="O116" s="33" t="s">
        <v>344</v>
      </c>
      <c r="P116" s="28">
        <v>12.3</v>
      </c>
      <c r="Q116" s="28"/>
      <c r="R116" s="28">
        <v>12.3</v>
      </c>
      <c r="S116" s="28"/>
      <c r="T116" s="33">
        <f t="shared" si="26"/>
        <v>13776</v>
      </c>
      <c r="U116" s="33"/>
      <c r="V116" s="34">
        <f t="shared" si="27"/>
        <v>840.336</v>
      </c>
      <c r="W116" s="35">
        <v>0.8</v>
      </c>
      <c r="X116" s="33"/>
      <c r="Y116" s="37">
        <f t="shared" si="28"/>
        <v>672.2688</v>
      </c>
      <c r="Z116" s="38"/>
      <c r="AA116" s="34">
        <f t="shared" si="29"/>
        <v>168.0672</v>
      </c>
      <c r="AB116" s="34"/>
      <c r="AC116" s="16" t="s">
        <v>395</v>
      </c>
      <c r="AD116" s="16"/>
      <c r="AE116" s="16"/>
      <c r="AF116" s="16"/>
      <c r="AG116" s="16"/>
      <c r="AH116" s="16"/>
      <c r="AI116" s="42" t="s">
        <v>27</v>
      </c>
      <c r="AJ116" s="42"/>
      <c r="AK116" s="42"/>
      <c r="AL116" s="48"/>
      <c r="AM116" s="50"/>
      <c r="AN116" s="51"/>
      <c r="AO116" s="67"/>
      <c r="AP116" s="63"/>
      <c r="AQ116" s="63"/>
      <c r="AR116" s="63"/>
      <c r="AS116" s="63"/>
      <c r="AT116" s="63"/>
      <c r="AU116" s="59"/>
      <c r="AV116" s="65"/>
    </row>
    <row r="117" ht="18" customHeight="1" spans="1:48">
      <c r="A117" s="14">
        <f t="shared" si="31"/>
        <v>111</v>
      </c>
      <c r="B117" s="15" t="s">
        <v>396</v>
      </c>
      <c r="C117" s="15"/>
      <c r="D117" s="15"/>
      <c r="E117" s="40" t="s">
        <v>22</v>
      </c>
      <c r="F117" s="75" t="s">
        <v>228</v>
      </c>
      <c r="G117" s="75"/>
      <c r="H117" s="75"/>
      <c r="I117" s="75"/>
      <c r="J117" s="33" t="s">
        <v>397</v>
      </c>
      <c r="K117" s="33"/>
      <c r="L117" s="33"/>
      <c r="M117" s="33"/>
      <c r="N117" s="33" t="s">
        <v>344</v>
      </c>
      <c r="O117" s="33" t="s">
        <v>344</v>
      </c>
      <c r="P117" s="28">
        <v>10.5</v>
      </c>
      <c r="Q117" s="28"/>
      <c r="R117" s="28">
        <v>10.5</v>
      </c>
      <c r="S117" s="28"/>
      <c r="T117" s="33">
        <f t="shared" si="26"/>
        <v>11760</v>
      </c>
      <c r="U117" s="33"/>
      <c r="V117" s="34">
        <f t="shared" si="27"/>
        <v>717.36</v>
      </c>
      <c r="W117" s="35">
        <v>0.8</v>
      </c>
      <c r="X117" s="33"/>
      <c r="Y117" s="37">
        <f t="shared" si="28"/>
        <v>573.888</v>
      </c>
      <c r="Z117" s="38"/>
      <c r="AA117" s="34">
        <f t="shared" si="29"/>
        <v>143.472</v>
      </c>
      <c r="AB117" s="34"/>
      <c r="AC117" s="16" t="s">
        <v>398</v>
      </c>
      <c r="AD117" s="16"/>
      <c r="AE117" s="16"/>
      <c r="AF117" s="16"/>
      <c r="AG117" s="16"/>
      <c r="AH117" s="16"/>
      <c r="AI117" s="42" t="s">
        <v>27</v>
      </c>
      <c r="AJ117" s="42"/>
      <c r="AK117" s="42"/>
      <c r="AL117" s="48"/>
      <c r="AM117" s="50"/>
      <c r="AN117" s="51"/>
      <c r="AO117" s="67"/>
      <c r="AP117" s="61"/>
      <c r="AQ117" s="61"/>
      <c r="AR117" s="61"/>
      <c r="AS117" s="61"/>
      <c r="AT117" s="61"/>
      <c r="AV117" s="65"/>
    </row>
    <row r="118" ht="18" customHeight="1" spans="1:48">
      <c r="A118" s="14">
        <f t="shared" si="31"/>
        <v>112</v>
      </c>
      <c r="B118" s="15" t="s">
        <v>399</v>
      </c>
      <c r="C118" s="15"/>
      <c r="D118" s="15"/>
      <c r="E118" s="40" t="s">
        <v>22</v>
      </c>
      <c r="F118" s="75" t="s">
        <v>112</v>
      </c>
      <c r="G118" s="75"/>
      <c r="H118" s="75"/>
      <c r="I118" s="75"/>
      <c r="J118" s="33" t="s">
        <v>400</v>
      </c>
      <c r="K118" s="33"/>
      <c r="L118" s="33"/>
      <c r="M118" s="33"/>
      <c r="N118" s="33" t="s">
        <v>344</v>
      </c>
      <c r="O118" s="33" t="s">
        <v>344</v>
      </c>
      <c r="P118" s="28">
        <v>56.3</v>
      </c>
      <c r="Q118" s="28"/>
      <c r="R118" s="28">
        <v>56.3</v>
      </c>
      <c r="S118" s="28"/>
      <c r="T118" s="33">
        <f t="shared" si="26"/>
        <v>63056</v>
      </c>
      <c r="U118" s="33"/>
      <c r="V118" s="34">
        <f t="shared" si="27"/>
        <v>3846.416</v>
      </c>
      <c r="W118" s="35">
        <v>0.8</v>
      </c>
      <c r="X118" s="33"/>
      <c r="Y118" s="37">
        <f t="shared" si="28"/>
        <v>3077.1328</v>
      </c>
      <c r="Z118" s="38"/>
      <c r="AA118" s="34">
        <f t="shared" si="29"/>
        <v>769.2832</v>
      </c>
      <c r="AB118" s="34"/>
      <c r="AC118" s="16" t="s">
        <v>401</v>
      </c>
      <c r="AD118" s="16"/>
      <c r="AE118" s="16"/>
      <c r="AF118" s="16"/>
      <c r="AG118" s="16"/>
      <c r="AH118" s="16"/>
      <c r="AI118" s="42" t="s">
        <v>27</v>
      </c>
      <c r="AJ118" s="42"/>
      <c r="AK118" s="42"/>
      <c r="AL118" s="48"/>
      <c r="AM118" s="50"/>
      <c r="AN118" s="51"/>
      <c r="AO118" s="69"/>
      <c r="AP118" s="56"/>
      <c r="AQ118" s="56"/>
      <c r="AR118" s="56"/>
      <c r="AS118" s="56"/>
      <c r="AT118" s="56"/>
      <c r="AU118" s="56"/>
      <c r="AV118" s="63"/>
    </row>
    <row r="119" ht="18" customHeight="1" spans="1:48">
      <c r="A119" s="14">
        <f t="shared" si="31"/>
        <v>113</v>
      </c>
      <c r="B119" s="15" t="s">
        <v>402</v>
      </c>
      <c r="C119" s="15"/>
      <c r="D119" s="15"/>
      <c r="E119" s="40" t="s">
        <v>22</v>
      </c>
      <c r="F119" s="75" t="s">
        <v>23</v>
      </c>
      <c r="G119" s="75"/>
      <c r="H119" s="75"/>
      <c r="I119" s="75"/>
      <c r="J119" s="33" t="s">
        <v>403</v>
      </c>
      <c r="K119" s="33"/>
      <c r="L119" s="33"/>
      <c r="M119" s="33"/>
      <c r="N119" s="33" t="s">
        <v>344</v>
      </c>
      <c r="O119" s="33" t="s">
        <v>344</v>
      </c>
      <c r="P119" s="28">
        <v>16.4</v>
      </c>
      <c r="Q119" s="28"/>
      <c r="R119" s="28">
        <v>16.4</v>
      </c>
      <c r="S119" s="28"/>
      <c r="T119" s="33">
        <f t="shared" si="26"/>
        <v>18368</v>
      </c>
      <c r="U119" s="33"/>
      <c r="V119" s="34">
        <f t="shared" si="27"/>
        <v>1120.448</v>
      </c>
      <c r="W119" s="35">
        <v>0.8</v>
      </c>
      <c r="X119" s="33"/>
      <c r="Y119" s="37">
        <f t="shared" si="28"/>
        <v>896.3584</v>
      </c>
      <c r="Z119" s="38"/>
      <c r="AA119" s="34">
        <f t="shared" si="29"/>
        <v>224.0896</v>
      </c>
      <c r="AB119" s="34"/>
      <c r="AC119" s="16" t="s">
        <v>404</v>
      </c>
      <c r="AD119" s="16"/>
      <c r="AE119" s="16"/>
      <c r="AF119" s="16"/>
      <c r="AG119" s="16"/>
      <c r="AH119" s="16"/>
      <c r="AI119" s="42" t="s">
        <v>27</v>
      </c>
      <c r="AJ119" s="42"/>
      <c r="AK119" s="42"/>
      <c r="AL119" s="48"/>
      <c r="AM119" s="50"/>
      <c r="AN119" s="51"/>
      <c r="AO119" s="67"/>
      <c r="AP119" s="63"/>
      <c r="AQ119" s="63"/>
      <c r="AR119" s="63"/>
      <c r="AS119" s="63"/>
      <c r="AT119" s="63"/>
      <c r="AU119" s="59"/>
      <c r="AV119" s="65"/>
    </row>
    <row r="120" ht="18" customHeight="1" spans="1:48">
      <c r="A120" s="14">
        <f t="shared" si="31"/>
        <v>114</v>
      </c>
      <c r="B120" s="15" t="s">
        <v>405</v>
      </c>
      <c r="C120" s="15"/>
      <c r="D120" s="15"/>
      <c r="E120" s="40" t="s">
        <v>22</v>
      </c>
      <c r="F120" s="75" t="s">
        <v>54</v>
      </c>
      <c r="G120" s="75"/>
      <c r="H120" s="75"/>
      <c r="I120" s="75"/>
      <c r="J120" s="33" t="s">
        <v>406</v>
      </c>
      <c r="K120" s="33"/>
      <c r="L120" s="33"/>
      <c r="M120" s="33"/>
      <c r="N120" s="33" t="s">
        <v>344</v>
      </c>
      <c r="O120" s="33" t="s">
        <v>344</v>
      </c>
      <c r="P120" s="28">
        <v>62</v>
      </c>
      <c r="Q120" s="28"/>
      <c r="R120" s="28">
        <v>62</v>
      </c>
      <c r="S120" s="28"/>
      <c r="T120" s="33">
        <f t="shared" si="26"/>
        <v>69440</v>
      </c>
      <c r="U120" s="33"/>
      <c r="V120" s="34">
        <f t="shared" si="27"/>
        <v>4235.84</v>
      </c>
      <c r="W120" s="35">
        <v>0.8</v>
      </c>
      <c r="X120" s="33"/>
      <c r="Y120" s="37">
        <f t="shared" si="28"/>
        <v>3388.672</v>
      </c>
      <c r="Z120" s="38"/>
      <c r="AA120" s="34">
        <f t="shared" si="29"/>
        <v>847.168</v>
      </c>
      <c r="AB120" s="34"/>
      <c r="AC120" s="16" t="s">
        <v>407</v>
      </c>
      <c r="AD120" s="16"/>
      <c r="AE120" s="16"/>
      <c r="AF120" s="16"/>
      <c r="AG120" s="16"/>
      <c r="AH120" s="16"/>
      <c r="AI120" s="42" t="s">
        <v>27</v>
      </c>
      <c r="AJ120" s="42"/>
      <c r="AK120" s="42"/>
      <c r="AL120" s="48"/>
      <c r="AM120" s="50"/>
      <c r="AN120" s="51"/>
      <c r="AO120" s="67"/>
      <c r="AP120" s="61"/>
      <c r="AQ120" s="61"/>
      <c r="AR120" s="61"/>
      <c r="AS120" s="61"/>
      <c r="AT120" s="61"/>
      <c r="AV120" s="65"/>
    </row>
    <row r="121" ht="18" customHeight="1" spans="1:48">
      <c r="A121" s="14">
        <f t="shared" si="31"/>
        <v>115</v>
      </c>
      <c r="B121" s="15" t="s">
        <v>408</v>
      </c>
      <c r="C121" s="15"/>
      <c r="D121" s="15"/>
      <c r="E121" s="40" t="s">
        <v>22</v>
      </c>
      <c r="F121" s="75" t="s">
        <v>47</v>
      </c>
      <c r="G121" s="75"/>
      <c r="H121" s="75"/>
      <c r="I121" s="75"/>
      <c r="J121" s="33" t="s">
        <v>409</v>
      </c>
      <c r="K121" s="33"/>
      <c r="L121" s="33"/>
      <c r="M121" s="33"/>
      <c r="N121" s="33" t="s">
        <v>344</v>
      </c>
      <c r="O121" s="33" t="s">
        <v>344</v>
      </c>
      <c r="P121" s="28">
        <v>12.8</v>
      </c>
      <c r="Q121" s="28"/>
      <c r="R121" s="28">
        <v>12.8</v>
      </c>
      <c r="S121" s="28"/>
      <c r="T121" s="33">
        <f t="shared" si="26"/>
        <v>14336</v>
      </c>
      <c r="U121" s="33"/>
      <c r="V121" s="34">
        <f t="shared" si="27"/>
        <v>874.496</v>
      </c>
      <c r="W121" s="35">
        <v>0.8</v>
      </c>
      <c r="X121" s="33"/>
      <c r="Y121" s="37">
        <f t="shared" si="28"/>
        <v>699.5968</v>
      </c>
      <c r="Z121" s="38"/>
      <c r="AA121" s="34">
        <f t="shared" si="29"/>
        <v>174.8992</v>
      </c>
      <c r="AB121" s="34"/>
      <c r="AC121" s="16" t="s">
        <v>410</v>
      </c>
      <c r="AD121" s="16"/>
      <c r="AE121" s="16"/>
      <c r="AF121" s="16"/>
      <c r="AG121" s="16"/>
      <c r="AH121" s="16"/>
      <c r="AI121" s="42" t="s">
        <v>27</v>
      </c>
      <c r="AJ121" s="42"/>
      <c r="AK121" s="42"/>
      <c r="AL121" s="48"/>
      <c r="AM121" s="50"/>
      <c r="AN121" s="51"/>
      <c r="AO121" s="67"/>
      <c r="AP121" s="61"/>
      <c r="AQ121" s="61"/>
      <c r="AR121" s="61"/>
      <c r="AS121" s="61"/>
      <c r="AT121" s="61"/>
      <c r="AU121" s="61"/>
      <c r="AV121" s="65"/>
    </row>
    <row r="122" ht="18" customHeight="1" spans="1:48">
      <c r="A122" s="14">
        <f t="shared" si="31"/>
        <v>116</v>
      </c>
      <c r="B122" s="15" t="s">
        <v>411</v>
      </c>
      <c r="C122" s="15"/>
      <c r="D122" s="15"/>
      <c r="E122" s="40" t="s">
        <v>22</v>
      </c>
      <c r="F122" s="75" t="s">
        <v>112</v>
      </c>
      <c r="G122" s="75"/>
      <c r="H122" s="75"/>
      <c r="I122" s="75"/>
      <c r="J122" s="33" t="s">
        <v>412</v>
      </c>
      <c r="K122" s="33"/>
      <c r="L122" s="33"/>
      <c r="M122" s="33"/>
      <c r="N122" s="33" t="s">
        <v>344</v>
      </c>
      <c r="O122" s="33" t="s">
        <v>344</v>
      </c>
      <c r="P122" s="28">
        <v>9.6</v>
      </c>
      <c r="Q122" s="28"/>
      <c r="R122" s="28">
        <v>9.6</v>
      </c>
      <c r="S122" s="28"/>
      <c r="T122" s="33">
        <f t="shared" si="26"/>
        <v>10752</v>
      </c>
      <c r="U122" s="33"/>
      <c r="V122" s="34">
        <f t="shared" si="27"/>
        <v>655.872</v>
      </c>
      <c r="W122" s="35">
        <v>0.8</v>
      </c>
      <c r="X122" s="33"/>
      <c r="Y122" s="37">
        <f t="shared" si="28"/>
        <v>524.6976</v>
      </c>
      <c r="Z122" s="38"/>
      <c r="AA122" s="34">
        <f t="shared" si="29"/>
        <v>131.1744</v>
      </c>
      <c r="AB122" s="34"/>
      <c r="AC122" s="16" t="s">
        <v>413</v>
      </c>
      <c r="AD122" s="16"/>
      <c r="AE122" s="16"/>
      <c r="AF122" s="16"/>
      <c r="AG122" s="16"/>
      <c r="AH122" s="16"/>
      <c r="AI122" s="42" t="s">
        <v>27</v>
      </c>
      <c r="AJ122" s="42"/>
      <c r="AK122" s="42"/>
      <c r="AL122" s="48"/>
      <c r="AM122" s="50"/>
      <c r="AN122" s="51"/>
      <c r="AO122" s="67"/>
      <c r="AP122" s="63"/>
      <c r="AQ122" s="63"/>
      <c r="AR122" s="63"/>
      <c r="AS122" s="63"/>
      <c r="AT122" s="63"/>
      <c r="AU122" s="59"/>
      <c r="AV122" s="65"/>
    </row>
    <row r="123" ht="18" customHeight="1" spans="1:48">
      <c r="A123" s="14">
        <f t="shared" si="31"/>
        <v>117</v>
      </c>
      <c r="B123" s="15" t="s">
        <v>414</v>
      </c>
      <c r="C123" s="15"/>
      <c r="D123" s="15"/>
      <c r="E123" s="40" t="s">
        <v>22</v>
      </c>
      <c r="F123" s="75" t="s">
        <v>54</v>
      </c>
      <c r="G123" s="75"/>
      <c r="H123" s="75"/>
      <c r="I123" s="75"/>
      <c r="J123" s="33" t="s">
        <v>415</v>
      </c>
      <c r="K123" s="33"/>
      <c r="L123" s="33"/>
      <c r="M123" s="33"/>
      <c r="N123" s="33" t="s">
        <v>344</v>
      </c>
      <c r="O123" s="33" t="s">
        <v>344</v>
      </c>
      <c r="P123" s="28">
        <v>27.6</v>
      </c>
      <c r="Q123" s="28"/>
      <c r="R123" s="28">
        <v>27.6</v>
      </c>
      <c r="S123" s="28"/>
      <c r="T123" s="33">
        <f t="shared" si="26"/>
        <v>30912</v>
      </c>
      <c r="U123" s="33"/>
      <c r="V123" s="34">
        <f t="shared" si="27"/>
        <v>1885.632</v>
      </c>
      <c r="W123" s="35">
        <v>0.8</v>
      </c>
      <c r="X123" s="33"/>
      <c r="Y123" s="37">
        <f t="shared" si="28"/>
        <v>1508.5056</v>
      </c>
      <c r="Z123" s="38"/>
      <c r="AA123" s="34">
        <f t="shared" si="29"/>
        <v>377.1264</v>
      </c>
      <c r="AB123" s="34"/>
      <c r="AC123" s="16" t="s">
        <v>416</v>
      </c>
      <c r="AD123" s="16"/>
      <c r="AE123" s="16"/>
      <c r="AF123" s="16"/>
      <c r="AG123" s="16"/>
      <c r="AH123" s="16"/>
      <c r="AI123" s="42" t="s">
        <v>27</v>
      </c>
      <c r="AJ123" s="42"/>
      <c r="AK123" s="42"/>
      <c r="AL123" s="48"/>
      <c r="AM123" s="50"/>
      <c r="AN123" s="51"/>
      <c r="AO123" s="67"/>
      <c r="AP123" s="61"/>
      <c r="AQ123" s="61"/>
      <c r="AR123" s="61"/>
      <c r="AS123" s="61"/>
      <c r="AT123" s="61"/>
      <c r="AU123" s="61"/>
      <c r="AV123" s="65"/>
    </row>
    <row r="124" ht="18" customHeight="1" spans="1:48">
      <c r="A124" s="14">
        <f t="shared" si="31"/>
        <v>118</v>
      </c>
      <c r="B124" s="15" t="s">
        <v>417</v>
      </c>
      <c r="C124" s="15"/>
      <c r="D124" s="15"/>
      <c r="E124" s="40" t="s">
        <v>22</v>
      </c>
      <c r="F124" s="75" t="s">
        <v>61</v>
      </c>
      <c r="G124" s="75"/>
      <c r="H124" s="75"/>
      <c r="I124" s="75"/>
      <c r="J124" s="33" t="s">
        <v>418</v>
      </c>
      <c r="K124" s="33"/>
      <c r="L124" s="33"/>
      <c r="M124" s="33"/>
      <c r="N124" s="33" t="s">
        <v>344</v>
      </c>
      <c r="O124" s="33" t="s">
        <v>344</v>
      </c>
      <c r="P124" s="28">
        <v>25</v>
      </c>
      <c r="Q124" s="28"/>
      <c r="R124" s="28">
        <v>25</v>
      </c>
      <c r="S124" s="28"/>
      <c r="T124" s="33">
        <f t="shared" si="26"/>
        <v>28000</v>
      </c>
      <c r="U124" s="33"/>
      <c r="V124" s="34">
        <f t="shared" si="27"/>
        <v>1708</v>
      </c>
      <c r="W124" s="35">
        <v>0.8</v>
      </c>
      <c r="X124" s="33"/>
      <c r="Y124" s="37">
        <f t="shared" si="28"/>
        <v>1366.4</v>
      </c>
      <c r="Z124" s="38"/>
      <c r="AA124" s="34">
        <f t="shared" si="29"/>
        <v>341.6</v>
      </c>
      <c r="AB124" s="34"/>
      <c r="AC124" s="16" t="s">
        <v>419</v>
      </c>
      <c r="AD124" s="16"/>
      <c r="AE124" s="16"/>
      <c r="AF124" s="16"/>
      <c r="AG124" s="16"/>
      <c r="AH124" s="16"/>
      <c r="AI124" s="42" t="s">
        <v>27</v>
      </c>
      <c r="AJ124" s="42"/>
      <c r="AK124" s="42"/>
      <c r="AL124" s="48"/>
      <c r="AM124" s="50"/>
      <c r="AN124" s="51"/>
      <c r="AO124" s="69"/>
      <c r="AP124" s="63"/>
      <c r="AQ124" s="63"/>
      <c r="AR124" s="63"/>
      <c r="AS124" s="63"/>
      <c r="AT124" s="63"/>
      <c r="AU124" s="63"/>
      <c r="AV124" s="65"/>
    </row>
    <row r="125" ht="18" customHeight="1" spans="1:48">
      <c r="A125" s="14">
        <f t="shared" si="31"/>
        <v>119</v>
      </c>
      <c r="B125" s="15" t="s">
        <v>420</v>
      </c>
      <c r="C125" s="15"/>
      <c r="D125" s="15"/>
      <c r="E125" s="40" t="s">
        <v>22</v>
      </c>
      <c r="F125" s="75" t="s">
        <v>128</v>
      </c>
      <c r="G125" s="75"/>
      <c r="H125" s="75"/>
      <c r="I125" s="75"/>
      <c r="J125" s="33" t="s">
        <v>421</v>
      </c>
      <c r="K125" s="33"/>
      <c r="L125" s="33"/>
      <c r="M125" s="33"/>
      <c r="N125" s="33" t="s">
        <v>344</v>
      </c>
      <c r="O125" s="33" t="s">
        <v>344</v>
      </c>
      <c r="P125" s="28">
        <v>18.4</v>
      </c>
      <c r="Q125" s="28"/>
      <c r="R125" s="28">
        <v>18.4</v>
      </c>
      <c r="S125" s="28"/>
      <c r="T125" s="33">
        <f t="shared" si="26"/>
        <v>20608</v>
      </c>
      <c r="U125" s="33"/>
      <c r="V125" s="34">
        <f t="shared" si="27"/>
        <v>1257.088</v>
      </c>
      <c r="W125" s="35">
        <v>0.8</v>
      </c>
      <c r="X125" s="33"/>
      <c r="Y125" s="37">
        <f t="shared" si="28"/>
        <v>1005.6704</v>
      </c>
      <c r="Z125" s="38"/>
      <c r="AA125" s="34">
        <f t="shared" si="29"/>
        <v>251.4176</v>
      </c>
      <c r="AB125" s="34"/>
      <c r="AC125" s="16" t="s">
        <v>422</v>
      </c>
      <c r="AD125" s="16"/>
      <c r="AE125" s="16"/>
      <c r="AF125" s="16"/>
      <c r="AG125" s="16"/>
      <c r="AH125" s="16"/>
      <c r="AI125" s="42" t="s">
        <v>27</v>
      </c>
      <c r="AJ125" s="42"/>
      <c r="AK125" s="42"/>
      <c r="AL125" s="48"/>
      <c r="AM125" s="50"/>
      <c r="AN125" s="51"/>
      <c r="AO125" s="67"/>
      <c r="AP125" s="63"/>
      <c r="AQ125" s="63"/>
      <c r="AR125" s="63"/>
      <c r="AS125" s="63"/>
      <c r="AT125" s="63"/>
      <c r="AU125" s="59"/>
      <c r="AV125" s="65"/>
    </row>
    <row r="126" ht="18" customHeight="1" spans="1:48">
      <c r="A126" s="14">
        <f t="shared" ref="A126:A135" si="32">ROW()-6</f>
        <v>120</v>
      </c>
      <c r="B126" s="15" t="s">
        <v>423</v>
      </c>
      <c r="C126" s="15"/>
      <c r="D126" s="15"/>
      <c r="E126" s="40" t="s">
        <v>22</v>
      </c>
      <c r="F126" s="75" t="s">
        <v>47</v>
      </c>
      <c r="G126" s="75"/>
      <c r="H126" s="75"/>
      <c r="I126" s="75"/>
      <c r="J126" s="33" t="s">
        <v>424</v>
      </c>
      <c r="K126" s="33"/>
      <c r="L126" s="33"/>
      <c r="M126" s="33"/>
      <c r="N126" s="33" t="s">
        <v>344</v>
      </c>
      <c r="O126" s="33" t="s">
        <v>344</v>
      </c>
      <c r="P126" s="28">
        <v>15.92</v>
      </c>
      <c r="Q126" s="28"/>
      <c r="R126" s="28">
        <v>15.92</v>
      </c>
      <c r="S126" s="28"/>
      <c r="T126" s="33">
        <f t="shared" si="26"/>
        <v>17830.4</v>
      </c>
      <c r="U126" s="33"/>
      <c r="V126" s="34">
        <f t="shared" si="27"/>
        <v>1087.6544</v>
      </c>
      <c r="W126" s="35">
        <v>0.8</v>
      </c>
      <c r="X126" s="33"/>
      <c r="Y126" s="37">
        <f t="shared" si="28"/>
        <v>870.12352</v>
      </c>
      <c r="Z126" s="38"/>
      <c r="AA126" s="34">
        <f t="shared" si="29"/>
        <v>217.53088</v>
      </c>
      <c r="AB126" s="34"/>
      <c r="AC126" s="16" t="s">
        <v>425</v>
      </c>
      <c r="AD126" s="16"/>
      <c r="AE126" s="16"/>
      <c r="AF126" s="16"/>
      <c r="AG126" s="16"/>
      <c r="AH126" s="16"/>
      <c r="AI126" s="42" t="s">
        <v>27</v>
      </c>
      <c r="AJ126" s="42"/>
      <c r="AK126" s="42"/>
      <c r="AL126" s="48"/>
      <c r="AM126" s="50"/>
      <c r="AN126" s="51"/>
      <c r="AO126" s="67"/>
      <c r="AP126" s="61"/>
      <c r="AQ126" s="61"/>
      <c r="AR126" s="61"/>
      <c r="AS126" s="61"/>
      <c r="AT126" s="61"/>
      <c r="AV126" s="65"/>
    </row>
    <row r="127" ht="18" customHeight="1" spans="1:48">
      <c r="A127" s="14">
        <f t="shared" si="32"/>
        <v>121</v>
      </c>
      <c r="B127" s="15" t="s">
        <v>426</v>
      </c>
      <c r="C127" s="15"/>
      <c r="D127" s="15"/>
      <c r="E127" s="40" t="s">
        <v>22</v>
      </c>
      <c r="F127" s="75" t="s">
        <v>34</v>
      </c>
      <c r="G127" s="75"/>
      <c r="H127" s="75"/>
      <c r="I127" s="75"/>
      <c r="J127" s="33" t="s">
        <v>427</v>
      </c>
      <c r="K127" s="33"/>
      <c r="L127" s="33"/>
      <c r="M127" s="33"/>
      <c r="N127" s="33" t="s">
        <v>344</v>
      </c>
      <c r="O127" s="33" t="s">
        <v>344</v>
      </c>
      <c r="P127" s="28">
        <v>73.8</v>
      </c>
      <c r="Q127" s="28"/>
      <c r="R127" s="28">
        <v>73.8</v>
      </c>
      <c r="S127" s="28"/>
      <c r="T127" s="33">
        <f t="shared" si="26"/>
        <v>82656</v>
      </c>
      <c r="U127" s="33"/>
      <c r="V127" s="34">
        <f t="shared" si="27"/>
        <v>5042.016</v>
      </c>
      <c r="W127" s="35">
        <v>0.8</v>
      </c>
      <c r="X127" s="33"/>
      <c r="Y127" s="37">
        <f t="shared" si="28"/>
        <v>4033.6128</v>
      </c>
      <c r="Z127" s="38"/>
      <c r="AA127" s="34">
        <f t="shared" si="29"/>
        <v>1008.4032</v>
      </c>
      <c r="AB127" s="34"/>
      <c r="AC127" s="16" t="s">
        <v>428</v>
      </c>
      <c r="AD127" s="16"/>
      <c r="AE127" s="16"/>
      <c r="AF127" s="16"/>
      <c r="AG127" s="16"/>
      <c r="AH127" s="16"/>
      <c r="AI127" s="42" t="s">
        <v>27</v>
      </c>
      <c r="AJ127" s="42"/>
      <c r="AK127" s="42"/>
      <c r="AL127" s="48"/>
      <c r="AM127" s="50"/>
      <c r="AN127" s="51"/>
      <c r="AO127" s="67"/>
      <c r="AP127" s="61"/>
      <c r="AQ127" s="61"/>
      <c r="AR127" s="61"/>
      <c r="AS127" s="61"/>
      <c r="AT127" s="61"/>
      <c r="AU127" s="61"/>
      <c r="AV127" s="65"/>
    </row>
    <row r="128" ht="18" customHeight="1" spans="1:48">
      <c r="A128" s="14">
        <f t="shared" si="32"/>
        <v>122</v>
      </c>
      <c r="B128" s="15" t="s">
        <v>429</v>
      </c>
      <c r="C128" s="15"/>
      <c r="D128" s="15"/>
      <c r="E128" s="40" t="s">
        <v>22</v>
      </c>
      <c r="F128" s="75" t="s">
        <v>61</v>
      </c>
      <c r="G128" s="75"/>
      <c r="H128" s="75"/>
      <c r="I128" s="75"/>
      <c r="J128" s="33" t="s">
        <v>430</v>
      </c>
      <c r="K128" s="33"/>
      <c r="L128" s="33"/>
      <c r="M128" s="33"/>
      <c r="N128" s="33" t="s">
        <v>344</v>
      </c>
      <c r="O128" s="33" t="s">
        <v>344</v>
      </c>
      <c r="P128" s="28">
        <v>17.6</v>
      </c>
      <c r="Q128" s="28"/>
      <c r="R128" s="28">
        <v>17.6</v>
      </c>
      <c r="S128" s="28"/>
      <c r="T128" s="33">
        <f t="shared" si="26"/>
        <v>19712</v>
      </c>
      <c r="U128" s="33"/>
      <c r="V128" s="34">
        <f t="shared" si="27"/>
        <v>1202.432</v>
      </c>
      <c r="W128" s="35">
        <v>0.8</v>
      </c>
      <c r="X128" s="33"/>
      <c r="Y128" s="37">
        <f t="shared" si="28"/>
        <v>961.9456</v>
      </c>
      <c r="Z128" s="38"/>
      <c r="AA128" s="34">
        <f t="shared" si="29"/>
        <v>240.4864</v>
      </c>
      <c r="AB128" s="34"/>
      <c r="AC128" s="16" t="s">
        <v>431</v>
      </c>
      <c r="AD128" s="16"/>
      <c r="AE128" s="16"/>
      <c r="AF128" s="16"/>
      <c r="AG128" s="16"/>
      <c r="AH128" s="16"/>
      <c r="AI128" s="42" t="s">
        <v>27</v>
      </c>
      <c r="AJ128" s="42"/>
      <c r="AK128" s="42"/>
      <c r="AL128" s="48"/>
      <c r="AM128" s="50"/>
      <c r="AN128" s="51"/>
      <c r="AO128" s="69"/>
      <c r="AP128" s="63"/>
      <c r="AQ128" s="63"/>
      <c r="AR128" s="63"/>
      <c r="AS128" s="63"/>
      <c r="AT128" s="63"/>
      <c r="AU128" s="63"/>
      <c r="AV128" s="65"/>
    </row>
    <row r="129" ht="18" customHeight="1" spans="1:48">
      <c r="A129" s="14">
        <f t="shared" si="32"/>
        <v>123</v>
      </c>
      <c r="B129" s="15" t="s">
        <v>432</v>
      </c>
      <c r="C129" s="15"/>
      <c r="D129" s="15"/>
      <c r="E129" s="40" t="s">
        <v>22</v>
      </c>
      <c r="F129" s="75" t="s">
        <v>256</v>
      </c>
      <c r="G129" s="75"/>
      <c r="H129" s="75"/>
      <c r="I129" s="75"/>
      <c r="J129" s="33" t="s">
        <v>433</v>
      </c>
      <c r="K129" s="33"/>
      <c r="L129" s="33"/>
      <c r="M129" s="33"/>
      <c r="N129" s="33" t="s">
        <v>344</v>
      </c>
      <c r="O129" s="33" t="s">
        <v>344</v>
      </c>
      <c r="P129" s="28">
        <v>28.4</v>
      </c>
      <c r="Q129" s="28"/>
      <c r="R129" s="28">
        <v>28.4</v>
      </c>
      <c r="S129" s="28"/>
      <c r="T129" s="33">
        <f t="shared" si="26"/>
        <v>31808</v>
      </c>
      <c r="U129" s="33"/>
      <c r="V129" s="34">
        <f t="shared" si="27"/>
        <v>1940.288</v>
      </c>
      <c r="W129" s="35">
        <v>0.8</v>
      </c>
      <c r="X129" s="33"/>
      <c r="Y129" s="37">
        <f t="shared" si="28"/>
        <v>1552.2304</v>
      </c>
      <c r="Z129" s="38"/>
      <c r="AA129" s="34">
        <f t="shared" si="29"/>
        <v>388.0576</v>
      </c>
      <c r="AB129" s="34"/>
      <c r="AC129" s="16" t="s">
        <v>434</v>
      </c>
      <c r="AD129" s="16"/>
      <c r="AE129" s="16"/>
      <c r="AF129" s="16"/>
      <c r="AG129" s="16"/>
      <c r="AH129" s="16"/>
      <c r="AI129" s="42" t="s">
        <v>27</v>
      </c>
      <c r="AJ129" s="42"/>
      <c r="AK129" s="42"/>
      <c r="AL129" s="48"/>
      <c r="AM129" s="50"/>
      <c r="AN129" s="51"/>
      <c r="AO129" s="67"/>
      <c r="AP129" s="63"/>
      <c r="AQ129" s="63"/>
      <c r="AR129" s="63"/>
      <c r="AS129" s="63"/>
      <c r="AT129" s="63"/>
      <c r="AU129" s="59"/>
      <c r="AV129" s="65"/>
    </row>
    <row r="130" ht="18.6" customHeight="1" spans="1:48">
      <c r="A130" s="14">
        <f t="shared" si="32"/>
        <v>124</v>
      </c>
      <c r="B130" s="15" t="s">
        <v>435</v>
      </c>
      <c r="C130" s="15"/>
      <c r="D130" s="15"/>
      <c r="E130" s="40" t="s">
        <v>22</v>
      </c>
      <c r="F130" s="75" t="s">
        <v>436</v>
      </c>
      <c r="G130" s="75"/>
      <c r="H130" s="75"/>
      <c r="I130" s="75"/>
      <c r="J130" s="33" t="s">
        <v>30</v>
      </c>
      <c r="K130" s="33"/>
      <c r="L130" s="33"/>
      <c r="M130" s="33"/>
      <c r="N130" s="33" t="s">
        <v>344</v>
      </c>
      <c r="O130" s="33" t="s">
        <v>344</v>
      </c>
      <c r="P130" s="28">
        <v>88.1</v>
      </c>
      <c r="Q130" s="28"/>
      <c r="R130" s="28">
        <v>88.1</v>
      </c>
      <c r="S130" s="28"/>
      <c r="T130" s="33">
        <f t="shared" si="26"/>
        <v>98672</v>
      </c>
      <c r="U130" s="33"/>
      <c r="V130" s="34">
        <f t="shared" si="27"/>
        <v>6018.992</v>
      </c>
      <c r="W130" s="35">
        <v>0.8</v>
      </c>
      <c r="X130" s="33"/>
      <c r="Y130" s="37">
        <f t="shared" si="28"/>
        <v>4815.1936</v>
      </c>
      <c r="Z130" s="38"/>
      <c r="AA130" s="34">
        <f t="shared" si="29"/>
        <v>1203.7984</v>
      </c>
      <c r="AB130" s="34"/>
      <c r="AC130" s="16" t="s">
        <v>437</v>
      </c>
      <c r="AD130" s="16"/>
      <c r="AE130" s="16"/>
      <c r="AF130" s="16"/>
      <c r="AG130" s="16"/>
      <c r="AH130" s="16"/>
      <c r="AI130" s="42" t="s">
        <v>27</v>
      </c>
      <c r="AJ130" s="42"/>
      <c r="AK130" s="42"/>
      <c r="AL130" s="48"/>
      <c r="AM130" s="50"/>
      <c r="AN130" s="51"/>
      <c r="AO130" s="67"/>
      <c r="AP130" s="61"/>
      <c r="AQ130" s="61"/>
      <c r="AR130" s="61"/>
      <c r="AS130" s="61"/>
      <c r="AT130" s="61"/>
      <c r="AV130" s="65"/>
    </row>
    <row r="131" ht="18.6" customHeight="1" spans="1:48">
      <c r="A131" s="14">
        <f t="shared" si="32"/>
        <v>125</v>
      </c>
      <c r="B131" s="15" t="s">
        <v>438</v>
      </c>
      <c r="C131" s="15"/>
      <c r="D131" s="15"/>
      <c r="E131" s="40" t="s">
        <v>22</v>
      </c>
      <c r="F131" s="75" t="s">
        <v>277</v>
      </c>
      <c r="G131" s="75"/>
      <c r="H131" s="75"/>
      <c r="I131" s="75"/>
      <c r="J131" s="33" t="s">
        <v>439</v>
      </c>
      <c r="K131" s="33"/>
      <c r="L131" s="33"/>
      <c r="M131" s="33"/>
      <c r="N131" s="33" t="s">
        <v>344</v>
      </c>
      <c r="O131" s="33" t="s">
        <v>344</v>
      </c>
      <c r="P131" s="28">
        <v>35.76</v>
      </c>
      <c r="Q131" s="28"/>
      <c r="R131" s="28">
        <v>35.76</v>
      </c>
      <c r="S131" s="28"/>
      <c r="T131" s="33">
        <f t="shared" si="26"/>
        <v>40051.2</v>
      </c>
      <c r="U131" s="33"/>
      <c r="V131" s="34">
        <f t="shared" si="27"/>
        <v>2443.1232</v>
      </c>
      <c r="W131" s="35">
        <v>0.8</v>
      </c>
      <c r="X131" s="33"/>
      <c r="Y131" s="37">
        <f t="shared" si="28"/>
        <v>1954.49856</v>
      </c>
      <c r="Z131" s="38"/>
      <c r="AA131" s="34">
        <f t="shared" si="29"/>
        <v>488.62464</v>
      </c>
      <c r="AB131" s="34"/>
      <c r="AC131" s="16" t="s">
        <v>440</v>
      </c>
      <c r="AD131" s="16"/>
      <c r="AE131" s="16"/>
      <c r="AF131" s="16"/>
      <c r="AG131" s="16"/>
      <c r="AH131" s="16"/>
      <c r="AI131" s="42" t="s">
        <v>27</v>
      </c>
      <c r="AJ131" s="42"/>
      <c r="AK131" s="42"/>
      <c r="AL131" s="48"/>
      <c r="AM131" s="50"/>
      <c r="AN131" s="51"/>
      <c r="AO131" s="67"/>
      <c r="AP131" s="61"/>
      <c r="AQ131" s="61"/>
      <c r="AR131" s="61"/>
      <c r="AS131" s="61"/>
      <c r="AT131" s="61"/>
      <c r="AV131" s="65"/>
    </row>
    <row r="132" ht="18" customHeight="1" spans="1:48">
      <c r="A132" s="14">
        <f t="shared" si="32"/>
        <v>126</v>
      </c>
      <c r="B132" s="15" t="s">
        <v>441</v>
      </c>
      <c r="C132" s="15"/>
      <c r="D132" s="15"/>
      <c r="E132" s="40" t="s">
        <v>22</v>
      </c>
      <c r="F132" s="75" t="s">
        <v>123</v>
      </c>
      <c r="G132" s="75"/>
      <c r="H132" s="75"/>
      <c r="I132" s="75"/>
      <c r="J132" s="33" t="s">
        <v>442</v>
      </c>
      <c r="K132" s="33"/>
      <c r="L132" s="33"/>
      <c r="M132" s="33"/>
      <c r="N132" s="33" t="s">
        <v>344</v>
      </c>
      <c r="O132" s="33" t="s">
        <v>344</v>
      </c>
      <c r="P132" s="28">
        <v>21</v>
      </c>
      <c r="Q132" s="28"/>
      <c r="R132" s="28">
        <v>21</v>
      </c>
      <c r="S132" s="28"/>
      <c r="T132" s="33">
        <f t="shared" si="26"/>
        <v>23520</v>
      </c>
      <c r="U132" s="33"/>
      <c r="V132" s="34">
        <f t="shared" si="27"/>
        <v>1434.72</v>
      </c>
      <c r="W132" s="35">
        <v>0.8</v>
      </c>
      <c r="X132" s="33"/>
      <c r="Y132" s="37">
        <f t="shared" si="28"/>
        <v>1147.776</v>
      </c>
      <c r="Z132" s="38"/>
      <c r="AA132" s="34">
        <f t="shared" si="29"/>
        <v>286.944</v>
      </c>
      <c r="AB132" s="34"/>
      <c r="AC132" s="16" t="s">
        <v>443</v>
      </c>
      <c r="AD132" s="16"/>
      <c r="AE132" s="16"/>
      <c r="AF132" s="16"/>
      <c r="AG132" s="16"/>
      <c r="AH132" s="16"/>
      <c r="AI132" s="42" t="s">
        <v>27</v>
      </c>
      <c r="AJ132" s="42"/>
      <c r="AK132" s="42"/>
      <c r="AL132" s="48"/>
      <c r="AM132" s="50"/>
      <c r="AN132" s="51"/>
      <c r="AO132" s="67"/>
      <c r="AP132" s="61"/>
      <c r="AQ132" s="61"/>
      <c r="AR132" s="61"/>
      <c r="AS132" s="61"/>
      <c r="AT132" s="61"/>
      <c r="AU132" s="61"/>
      <c r="AV132" s="65"/>
    </row>
    <row r="133" ht="18" customHeight="1" spans="1:48">
      <c r="A133" s="14">
        <f t="shared" si="32"/>
        <v>127</v>
      </c>
      <c r="B133" s="15" t="s">
        <v>444</v>
      </c>
      <c r="C133" s="15"/>
      <c r="D133" s="15"/>
      <c r="E133" s="40" t="s">
        <v>22</v>
      </c>
      <c r="F133" s="75" t="s">
        <v>445</v>
      </c>
      <c r="G133" s="75"/>
      <c r="H133" s="75"/>
      <c r="I133" s="75"/>
      <c r="J133" s="33" t="s">
        <v>446</v>
      </c>
      <c r="K133" s="33"/>
      <c r="L133" s="33"/>
      <c r="M133" s="33"/>
      <c r="N133" s="33" t="s">
        <v>344</v>
      </c>
      <c r="O133" s="33" t="s">
        <v>344</v>
      </c>
      <c r="P133" s="28">
        <v>64.5</v>
      </c>
      <c r="Q133" s="28"/>
      <c r="R133" s="28">
        <v>64.5</v>
      </c>
      <c r="S133" s="28"/>
      <c r="T133" s="33">
        <f t="shared" si="26"/>
        <v>72240</v>
      </c>
      <c r="U133" s="33"/>
      <c r="V133" s="34">
        <f t="shared" si="27"/>
        <v>4406.64</v>
      </c>
      <c r="W133" s="35">
        <v>0.8</v>
      </c>
      <c r="X133" s="33"/>
      <c r="Y133" s="37">
        <f t="shared" si="28"/>
        <v>3525.312</v>
      </c>
      <c r="Z133" s="38"/>
      <c r="AA133" s="34">
        <f t="shared" si="29"/>
        <v>881.328</v>
      </c>
      <c r="AB133" s="34"/>
      <c r="AC133" s="16" t="s">
        <v>447</v>
      </c>
      <c r="AD133" s="16"/>
      <c r="AE133" s="16"/>
      <c r="AF133" s="16"/>
      <c r="AG133" s="16"/>
      <c r="AH133" s="16"/>
      <c r="AI133" s="42" t="s">
        <v>27</v>
      </c>
      <c r="AJ133" s="42"/>
      <c r="AK133" s="42"/>
      <c r="AL133" s="48"/>
      <c r="AM133" s="50"/>
      <c r="AN133" s="51"/>
      <c r="AO133" s="69"/>
      <c r="AP133" s="63"/>
      <c r="AQ133" s="63"/>
      <c r="AR133" s="63"/>
      <c r="AS133" s="63"/>
      <c r="AT133" s="63"/>
      <c r="AU133" s="63"/>
      <c r="AV133" s="65"/>
    </row>
    <row r="134" ht="18" customHeight="1" spans="1:48">
      <c r="A134" s="14">
        <f t="shared" si="32"/>
        <v>128</v>
      </c>
      <c r="B134" s="15" t="s">
        <v>448</v>
      </c>
      <c r="C134" s="15"/>
      <c r="D134" s="15"/>
      <c r="E134" s="40" t="s">
        <v>22</v>
      </c>
      <c r="F134" s="75" t="s">
        <v>449</v>
      </c>
      <c r="G134" s="75"/>
      <c r="H134" s="75"/>
      <c r="I134" s="75"/>
      <c r="J134" s="33" t="s">
        <v>450</v>
      </c>
      <c r="K134" s="33"/>
      <c r="L134" s="33"/>
      <c r="M134" s="33"/>
      <c r="N134" s="33" t="s">
        <v>344</v>
      </c>
      <c r="O134" s="33" t="s">
        <v>344</v>
      </c>
      <c r="P134" s="28">
        <v>20</v>
      </c>
      <c r="Q134" s="28"/>
      <c r="R134" s="28">
        <v>20</v>
      </c>
      <c r="S134" s="28"/>
      <c r="T134" s="33">
        <f t="shared" ref="T134:T151" si="33">P134*1120</f>
        <v>22400</v>
      </c>
      <c r="U134" s="33"/>
      <c r="V134" s="34">
        <f t="shared" ref="V134:V149" si="34">P134*68.32</f>
        <v>1366.4</v>
      </c>
      <c r="W134" s="35">
        <v>0.8</v>
      </c>
      <c r="X134" s="33"/>
      <c r="Y134" s="37">
        <f t="shared" ref="Y134:Y149" si="35">V134*W134</f>
        <v>1093.12</v>
      </c>
      <c r="Z134" s="38"/>
      <c r="AA134" s="34">
        <f t="shared" ref="AA134:AA149" si="36">P134*13.664</f>
        <v>273.28</v>
      </c>
      <c r="AB134" s="34"/>
      <c r="AC134" s="16" t="s">
        <v>451</v>
      </c>
      <c r="AD134" s="16"/>
      <c r="AE134" s="16"/>
      <c r="AF134" s="16"/>
      <c r="AG134" s="16"/>
      <c r="AH134" s="16"/>
      <c r="AI134" s="42" t="s">
        <v>27</v>
      </c>
      <c r="AJ134" s="42"/>
      <c r="AK134" s="42"/>
      <c r="AL134" s="48"/>
      <c r="AM134" s="50"/>
      <c r="AN134" s="51"/>
      <c r="AO134" s="67"/>
      <c r="AP134" s="63"/>
      <c r="AQ134" s="63"/>
      <c r="AR134" s="63"/>
      <c r="AS134" s="63"/>
      <c r="AT134" s="63"/>
      <c r="AU134" s="59"/>
      <c r="AV134" s="65"/>
    </row>
    <row r="135" ht="18" customHeight="1" spans="1:48">
      <c r="A135" s="14">
        <f t="shared" si="32"/>
        <v>129</v>
      </c>
      <c r="B135" s="15" t="s">
        <v>452</v>
      </c>
      <c r="C135" s="15"/>
      <c r="D135" s="15"/>
      <c r="E135" s="40" t="s">
        <v>22</v>
      </c>
      <c r="F135" s="75" t="s">
        <v>453</v>
      </c>
      <c r="G135" s="75"/>
      <c r="H135" s="75"/>
      <c r="I135" s="75"/>
      <c r="J135" s="33" t="s">
        <v>454</v>
      </c>
      <c r="K135" s="33"/>
      <c r="L135" s="33"/>
      <c r="M135" s="33"/>
      <c r="N135" s="33" t="s">
        <v>344</v>
      </c>
      <c r="O135" s="33" t="s">
        <v>344</v>
      </c>
      <c r="P135" s="28">
        <v>9.2</v>
      </c>
      <c r="Q135" s="28"/>
      <c r="R135" s="28">
        <v>9.2</v>
      </c>
      <c r="S135" s="28"/>
      <c r="T135" s="33">
        <f t="shared" si="33"/>
        <v>10304</v>
      </c>
      <c r="U135" s="33"/>
      <c r="V135" s="34">
        <f t="shared" si="34"/>
        <v>628.544</v>
      </c>
      <c r="W135" s="35">
        <v>0.8</v>
      </c>
      <c r="X135" s="33"/>
      <c r="Y135" s="37">
        <f t="shared" si="35"/>
        <v>502.8352</v>
      </c>
      <c r="Z135" s="38"/>
      <c r="AA135" s="34">
        <f t="shared" si="36"/>
        <v>125.7088</v>
      </c>
      <c r="AB135" s="34"/>
      <c r="AC135" s="16" t="s">
        <v>455</v>
      </c>
      <c r="AD135" s="16"/>
      <c r="AE135" s="16"/>
      <c r="AF135" s="16"/>
      <c r="AG135" s="16"/>
      <c r="AH135" s="16"/>
      <c r="AI135" s="42" t="s">
        <v>27</v>
      </c>
      <c r="AJ135" s="42"/>
      <c r="AK135" s="42"/>
      <c r="AL135" s="48"/>
      <c r="AM135" s="50"/>
      <c r="AN135" s="51"/>
      <c r="AO135" s="67"/>
      <c r="AP135" s="61"/>
      <c r="AQ135" s="61"/>
      <c r="AR135" s="61"/>
      <c r="AS135" s="61"/>
      <c r="AT135" s="61"/>
      <c r="AV135" s="65"/>
    </row>
    <row r="136" ht="18" customHeight="1" spans="1:48">
      <c r="A136" s="14">
        <f t="shared" ref="A136:A149" si="37">ROW()-6</f>
        <v>130</v>
      </c>
      <c r="B136" s="15" t="s">
        <v>456</v>
      </c>
      <c r="C136" s="15"/>
      <c r="D136" s="15"/>
      <c r="E136" s="40" t="s">
        <v>22</v>
      </c>
      <c r="F136" s="75" t="s">
        <v>54</v>
      </c>
      <c r="G136" s="75"/>
      <c r="H136" s="75"/>
      <c r="I136" s="75"/>
      <c r="J136" s="33" t="s">
        <v>457</v>
      </c>
      <c r="K136" s="33"/>
      <c r="L136" s="33"/>
      <c r="M136" s="33"/>
      <c r="N136" s="33" t="s">
        <v>344</v>
      </c>
      <c r="O136" s="33" t="s">
        <v>344</v>
      </c>
      <c r="P136" s="28">
        <v>10</v>
      </c>
      <c r="Q136" s="28"/>
      <c r="R136" s="28">
        <v>10</v>
      </c>
      <c r="S136" s="28"/>
      <c r="T136" s="33">
        <f t="shared" si="33"/>
        <v>11200</v>
      </c>
      <c r="U136" s="33"/>
      <c r="V136" s="34">
        <f t="shared" si="34"/>
        <v>683.2</v>
      </c>
      <c r="W136" s="35">
        <v>0.8</v>
      </c>
      <c r="X136" s="33"/>
      <c r="Y136" s="37">
        <f t="shared" si="35"/>
        <v>546.56</v>
      </c>
      <c r="Z136" s="38"/>
      <c r="AA136" s="34">
        <f t="shared" si="36"/>
        <v>136.64</v>
      </c>
      <c r="AB136" s="34"/>
      <c r="AC136" s="16" t="s">
        <v>458</v>
      </c>
      <c r="AD136" s="16"/>
      <c r="AE136" s="16"/>
      <c r="AF136" s="16"/>
      <c r="AG136" s="16"/>
      <c r="AH136" s="16"/>
      <c r="AI136" s="42" t="s">
        <v>27</v>
      </c>
      <c r="AJ136" s="42"/>
      <c r="AK136" s="42"/>
      <c r="AL136" s="48"/>
      <c r="AM136" s="50"/>
      <c r="AN136" s="51"/>
      <c r="AO136" s="67"/>
      <c r="AP136" s="61"/>
      <c r="AQ136" s="61"/>
      <c r="AR136" s="61"/>
      <c r="AS136" s="61"/>
      <c r="AT136" s="61"/>
      <c r="AU136" s="61"/>
      <c r="AV136" s="65"/>
    </row>
    <row r="137" ht="18" customHeight="1" spans="1:48">
      <c r="A137" s="14">
        <f t="shared" si="37"/>
        <v>131</v>
      </c>
      <c r="B137" s="15" t="s">
        <v>459</v>
      </c>
      <c r="C137" s="15"/>
      <c r="D137" s="15"/>
      <c r="E137" s="40" t="s">
        <v>22</v>
      </c>
      <c r="F137" s="75" t="s">
        <v>199</v>
      </c>
      <c r="G137" s="75"/>
      <c r="H137" s="75"/>
      <c r="I137" s="75"/>
      <c r="J137" s="33" t="s">
        <v>460</v>
      </c>
      <c r="K137" s="33"/>
      <c r="L137" s="33"/>
      <c r="M137" s="33"/>
      <c r="N137" s="33" t="s">
        <v>344</v>
      </c>
      <c r="O137" s="33" t="s">
        <v>344</v>
      </c>
      <c r="P137" s="28">
        <v>30</v>
      </c>
      <c r="Q137" s="28"/>
      <c r="R137" s="28">
        <v>30</v>
      </c>
      <c r="S137" s="28"/>
      <c r="T137" s="33">
        <f t="shared" si="33"/>
        <v>33600</v>
      </c>
      <c r="U137" s="33"/>
      <c r="V137" s="34">
        <f t="shared" si="34"/>
        <v>2049.6</v>
      </c>
      <c r="W137" s="35">
        <v>0.8</v>
      </c>
      <c r="X137" s="33"/>
      <c r="Y137" s="37">
        <f t="shared" si="35"/>
        <v>1639.68</v>
      </c>
      <c r="Z137" s="38"/>
      <c r="AA137" s="34">
        <f t="shared" si="36"/>
        <v>409.92</v>
      </c>
      <c r="AB137" s="34"/>
      <c r="AC137" s="16" t="s">
        <v>461</v>
      </c>
      <c r="AD137" s="16"/>
      <c r="AE137" s="16"/>
      <c r="AF137" s="16"/>
      <c r="AG137" s="16"/>
      <c r="AH137" s="16"/>
      <c r="AI137" s="42" t="s">
        <v>27</v>
      </c>
      <c r="AJ137" s="42"/>
      <c r="AK137" s="42"/>
      <c r="AL137" s="48"/>
      <c r="AM137" s="50"/>
      <c r="AN137" s="51"/>
      <c r="AO137" s="69"/>
      <c r="AP137" s="63"/>
      <c r="AQ137" s="63"/>
      <c r="AR137" s="63"/>
      <c r="AS137" s="63"/>
      <c r="AT137" s="63"/>
      <c r="AU137" s="63"/>
      <c r="AV137" s="65"/>
    </row>
    <row r="138" ht="18" customHeight="1" spans="1:48">
      <c r="A138" s="14">
        <f t="shared" si="37"/>
        <v>132</v>
      </c>
      <c r="B138" s="15" t="s">
        <v>462</v>
      </c>
      <c r="C138" s="15"/>
      <c r="D138" s="15"/>
      <c r="E138" s="40" t="s">
        <v>22</v>
      </c>
      <c r="F138" s="75" t="s">
        <v>288</v>
      </c>
      <c r="G138" s="75"/>
      <c r="H138" s="75"/>
      <c r="I138" s="75"/>
      <c r="J138" s="33" t="s">
        <v>30</v>
      </c>
      <c r="K138" s="33"/>
      <c r="L138" s="33"/>
      <c r="M138" s="33"/>
      <c r="N138" s="33" t="s">
        <v>344</v>
      </c>
      <c r="O138" s="33" t="s">
        <v>344</v>
      </c>
      <c r="P138" s="28">
        <v>21.1</v>
      </c>
      <c r="Q138" s="28"/>
      <c r="R138" s="28">
        <v>21.1</v>
      </c>
      <c r="S138" s="28"/>
      <c r="T138" s="33">
        <f t="shared" si="33"/>
        <v>23632</v>
      </c>
      <c r="U138" s="33"/>
      <c r="V138" s="34">
        <f t="shared" si="34"/>
        <v>1441.552</v>
      </c>
      <c r="W138" s="35">
        <v>0.8</v>
      </c>
      <c r="X138" s="33"/>
      <c r="Y138" s="37">
        <f t="shared" si="35"/>
        <v>1153.2416</v>
      </c>
      <c r="Z138" s="38"/>
      <c r="AA138" s="34">
        <f t="shared" si="36"/>
        <v>288.3104</v>
      </c>
      <c r="AB138" s="34"/>
      <c r="AC138" s="16" t="s">
        <v>463</v>
      </c>
      <c r="AD138" s="16"/>
      <c r="AE138" s="16"/>
      <c r="AF138" s="16"/>
      <c r="AG138" s="16"/>
      <c r="AH138" s="16"/>
      <c r="AI138" s="42" t="s">
        <v>27</v>
      </c>
      <c r="AJ138" s="42"/>
      <c r="AK138" s="42"/>
      <c r="AL138" s="48"/>
      <c r="AM138" s="50"/>
      <c r="AN138" s="51"/>
      <c r="AO138" s="67"/>
      <c r="AP138" s="63"/>
      <c r="AQ138" s="63"/>
      <c r="AR138" s="63"/>
      <c r="AS138" s="63"/>
      <c r="AT138" s="63"/>
      <c r="AU138" s="59"/>
      <c r="AV138" s="65"/>
    </row>
    <row r="139" ht="18" customHeight="1" spans="1:48">
      <c r="A139" s="14">
        <f t="shared" si="37"/>
        <v>133</v>
      </c>
      <c r="B139" s="15" t="s">
        <v>464</v>
      </c>
      <c r="C139" s="15"/>
      <c r="D139" s="15"/>
      <c r="E139" s="40" t="s">
        <v>22</v>
      </c>
      <c r="F139" s="75" t="s">
        <v>97</v>
      </c>
      <c r="G139" s="75"/>
      <c r="H139" s="75"/>
      <c r="I139" s="75"/>
      <c r="J139" s="33" t="s">
        <v>465</v>
      </c>
      <c r="K139" s="33"/>
      <c r="L139" s="33"/>
      <c r="M139" s="33"/>
      <c r="N139" s="33" t="s">
        <v>344</v>
      </c>
      <c r="O139" s="33" t="s">
        <v>344</v>
      </c>
      <c r="P139" s="28">
        <v>39.2</v>
      </c>
      <c r="Q139" s="28"/>
      <c r="R139" s="28">
        <v>39.2</v>
      </c>
      <c r="S139" s="28"/>
      <c r="T139" s="33">
        <f t="shared" si="33"/>
        <v>43904</v>
      </c>
      <c r="U139" s="33"/>
      <c r="V139" s="34">
        <f t="shared" si="34"/>
        <v>2678.144</v>
      </c>
      <c r="W139" s="35">
        <v>0.8</v>
      </c>
      <c r="X139" s="33"/>
      <c r="Y139" s="37">
        <f t="shared" si="35"/>
        <v>2142.5152</v>
      </c>
      <c r="Z139" s="38"/>
      <c r="AA139" s="34">
        <f t="shared" si="36"/>
        <v>535.6288</v>
      </c>
      <c r="AB139" s="34"/>
      <c r="AC139" s="16" t="s">
        <v>466</v>
      </c>
      <c r="AD139" s="16"/>
      <c r="AE139" s="16"/>
      <c r="AF139" s="16"/>
      <c r="AG139" s="16"/>
      <c r="AH139" s="16"/>
      <c r="AI139" s="42" t="s">
        <v>27</v>
      </c>
      <c r="AJ139" s="42"/>
      <c r="AK139" s="42"/>
      <c r="AL139" s="48"/>
      <c r="AM139" s="50"/>
      <c r="AN139" s="51"/>
      <c r="AO139" s="67"/>
      <c r="AP139" s="61"/>
      <c r="AQ139" s="61"/>
      <c r="AR139" s="61"/>
      <c r="AS139" s="61"/>
      <c r="AT139" s="61"/>
      <c r="AV139" s="65"/>
    </row>
    <row r="140" ht="18" customHeight="1" spans="1:48">
      <c r="A140" s="14">
        <f t="shared" si="37"/>
        <v>134</v>
      </c>
      <c r="B140" s="15" t="s">
        <v>467</v>
      </c>
      <c r="C140" s="15"/>
      <c r="D140" s="15"/>
      <c r="E140" s="40" t="s">
        <v>22</v>
      </c>
      <c r="F140" s="75" t="s">
        <v>83</v>
      </c>
      <c r="G140" s="75"/>
      <c r="H140" s="75"/>
      <c r="I140" s="75"/>
      <c r="J140" s="33" t="s">
        <v>468</v>
      </c>
      <c r="K140" s="33"/>
      <c r="L140" s="33"/>
      <c r="M140" s="33"/>
      <c r="N140" s="33" t="s">
        <v>344</v>
      </c>
      <c r="O140" s="33" t="s">
        <v>344</v>
      </c>
      <c r="P140" s="28">
        <v>18.4</v>
      </c>
      <c r="Q140" s="28"/>
      <c r="R140" s="28">
        <v>18.4</v>
      </c>
      <c r="S140" s="28"/>
      <c r="T140" s="33">
        <f t="shared" si="33"/>
        <v>20608</v>
      </c>
      <c r="U140" s="33"/>
      <c r="V140" s="34">
        <f t="shared" si="34"/>
        <v>1257.088</v>
      </c>
      <c r="W140" s="35">
        <v>0.8</v>
      </c>
      <c r="X140" s="33"/>
      <c r="Y140" s="37">
        <f t="shared" si="35"/>
        <v>1005.6704</v>
      </c>
      <c r="Z140" s="38"/>
      <c r="AA140" s="34">
        <f t="shared" si="36"/>
        <v>251.4176</v>
      </c>
      <c r="AB140" s="34"/>
      <c r="AC140" s="16" t="s">
        <v>469</v>
      </c>
      <c r="AD140" s="16"/>
      <c r="AE140" s="16"/>
      <c r="AF140" s="16"/>
      <c r="AG140" s="16"/>
      <c r="AH140" s="16"/>
      <c r="AI140" s="42" t="s">
        <v>27</v>
      </c>
      <c r="AJ140" s="42"/>
      <c r="AK140" s="42"/>
      <c r="AL140" s="48"/>
      <c r="AM140" s="50"/>
      <c r="AN140" s="51"/>
      <c r="AO140" s="69"/>
      <c r="AP140" s="56"/>
      <c r="AQ140" s="56"/>
      <c r="AR140" s="56"/>
      <c r="AS140" s="56"/>
      <c r="AT140" s="56"/>
      <c r="AU140" s="56"/>
      <c r="AV140" s="63"/>
    </row>
    <row r="141" ht="18" customHeight="1" spans="1:48">
      <c r="A141" s="14">
        <f t="shared" si="37"/>
        <v>135</v>
      </c>
      <c r="B141" s="15" t="s">
        <v>470</v>
      </c>
      <c r="C141" s="15"/>
      <c r="D141" s="15"/>
      <c r="E141" s="40" t="s">
        <v>22</v>
      </c>
      <c r="F141" s="75" t="s">
        <v>288</v>
      </c>
      <c r="G141" s="75"/>
      <c r="H141" s="75"/>
      <c r="I141" s="75"/>
      <c r="J141" s="33" t="s">
        <v>471</v>
      </c>
      <c r="K141" s="33"/>
      <c r="L141" s="33"/>
      <c r="M141" s="33"/>
      <c r="N141" s="33" t="s">
        <v>344</v>
      </c>
      <c r="O141" s="33" t="s">
        <v>344</v>
      </c>
      <c r="P141" s="28">
        <v>30.72</v>
      </c>
      <c r="Q141" s="28"/>
      <c r="R141" s="28">
        <v>30.72</v>
      </c>
      <c r="S141" s="28"/>
      <c r="T141" s="33">
        <f t="shared" si="33"/>
        <v>34406.4</v>
      </c>
      <c r="U141" s="33"/>
      <c r="V141" s="34">
        <f t="shared" si="34"/>
        <v>2098.7904</v>
      </c>
      <c r="W141" s="35">
        <v>0.8</v>
      </c>
      <c r="X141" s="33"/>
      <c r="Y141" s="37">
        <f t="shared" si="35"/>
        <v>1679.03232</v>
      </c>
      <c r="Z141" s="38"/>
      <c r="AA141" s="34">
        <f t="shared" si="36"/>
        <v>419.75808</v>
      </c>
      <c r="AB141" s="34"/>
      <c r="AC141" s="16" t="s">
        <v>472</v>
      </c>
      <c r="AD141" s="16"/>
      <c r="AE141" s="16"/>
      <c r="AF141" s="16"/>
      <c r="AG141" s="16"/>
      <c r="AH141" s="16"/>
      <c r="AI141" s="42" t="s">
        <v>27</v>
      </c>
      <c r="AJ141" s="42"/>
      <c r="AK141" s="42"/>
      <c r="AL141" s="48"/>
      <c r="AM141" s="50"/>
      <c r="AN141" s="51"/>
      <c r="AO141" s="69"/>
      <c r="AP141" s="63"/>
      <c r="AQ141" s="63"/>
      <c r="AR141" s="63"/>
      <c r="AS141" s="63"/>
      <c r="AT141" s="63"/>
      <c r="AU141" s="63"/>
      <c r="AV141" s="65"/>
    </row>
    <row r="142" ht="18" customHeight="1" spans="1:48">
      <c r="A142" s="14">
        <f t="shared" si="37"/>
        <v>136</v>
      </c>
      <c r="B142" s="15" t="s">
        <v>473</v>
      </c>
      <c r="C142" s="15"/>
      <c r="D142" s="15"/>
      <c r="E142" s="40" t="s">
        <v>22</v>
      </c>
      <c r="F142" s="75" t="s">
        <v>61</v>
      </c>
      <c r="G142" s="75"/>
      <c r="H142" s="75"/>
      <c r="I142" s="75"/>
      <c r="J142" s="33" t="s">
        <v>474</v>
      </c>
      <c r="K142" s="33"/>
      <c r="L142" s="33"/>
      <c r="M142" s="33"/>
      <c r="N142" s="33" t="s">
        <v>344</v>
      </c>
      <c r="O142" s="33" t="s">
        <v>344</v>
      </c>
      <c r="P142" s="28">
        <v>16</v>
      </c>
      <c r="Q142" s="28"/>
      <c r="R142" s="28">
        <v>16</v>
      </c>
      <c r="S142" s="28"/>
      <c r="T142" s="33">
        <f t="shared" si="33"/>
        <v>17920</v>
      </c>
      <c r="U142" s="33"/>
      <c r="V142" s="34">
        <f t="shared" si="34"/>
        <v>1093.12</v>
      </c>
      <c r="W142" s="35">
        <v>0.8</v>
      </c>
      <c r="X142" s="33"/>
      <c r="Y142" s="37">
        <f t="shared" si="35"/>
        <v>874.496</v>
      </c>
      <c r="Z142" s="38"/>
      <c r="AA142" s="34">
        <f t="shared" si="36"/>
        <v>218.624</v>
      </c>
      <c r="AB142" s="34"/>
      <c r="AC142" s="16" t="s">
        <v>475</v>
      </c>
      <c r="AD142" s="16"/>
      <c r="AE142" s="16"/>
      <c r="AF142" s="16"/>
      <c r="AG142" s="16"/>
      <c r="AH142" s="16"/>
      <c r="AI142" s="42" t="s">
        <v>27</v>
      </c>
      <c r="AJ142" s="42"/>
      <c r="AK142" s="42"/>
      <c r="AL142" s="48"/>
      <c r="AM142" s="50"/>
      <c r="AN142" s="51"/>
      <c r="AO142" s="67"/>
      <c r="AP142" s="61"/>
      <c r="AQ142" s="61"/>
      <c r="AR142" s="61"/>
      <c r="AS142" s="61"/>
      <c r="AT142" s="61"/>
      <c r="AV142" s="65"/>
    </row>
    <row r="143" ht="18" customHeight="1" spans="1:48">
      <c r="A143" s="14">
        <f t="shared" si="37"/>
        <v>137</v>
      </c>
      <c r="B143" s="15" t="s">
        <v>476</v>
      </c>
      <c r="C143" s="15"/>
      <c r="D143" s="15"/>
      <c r="E143" s="40" t="s">
        <v>22</v>
      </c>
      <c r="F143" s="75" t="s">
        <v>54</v>
      </c>
      <c r="G143" s="75"/>
      <c r="H143" s="75"/>
      <c r="I143" s="75"/>
      <c r="J143" s="33" t="s">
        <v>477</v>
      </c>
      <c r="K143" s="33"/>
      <c r="L143" s="33"/>
      <c r="M143" s="33"/>
      <c r="N143" s="33" t="s">
        <v>344</v>
      </c>
      <c r="O143" s="33" t="s">
        <v>344</v>
      </c>
      <c r="P143" s="28">
        <v>7</v>
      </c>
      <c r="Q143" s="28"/>
      <c r="R143" s="28">
        <v>7</v>
      </c>
      <c r="S143" s="28"/>
      <c r="T143" s="33">
        <f t="shared" si="33"/>
        <v>7840</v>
      </c>
      <c r="U143" s="33"/>
      <c r="V143" s="34">
        <f t="shared" si="34"/>
        <v>478.24</v>
      </c>
      <c r="W143" s="35">
        <v>0.8</v>
      </c>
      <c r="X143" s="33"/>
      <c r="Y143" s="37">
        <f t="shared" si="35"/>
        <v>382.592</v>
      </c>
      <c r="Z143" s="38"/>
      <c r="AA143" s="34">
        <f t="shared" si="36"/>
        <v>95.648</v>
      </c>
      <c r="AB143" s="34"/>
      <c r="AC143" s="16" t="s">
        <v>478</v>
      </c>
      <c r="AD143" s="16"/>
      <c r="AE143" s="16"/>
      <c r="AF143" s="16"/>
      <c r="AG143" s="16"/>
      <c r="AH143" s="16"/>
      <c r="AI143" s="42" t="s">
        <v>27</v>
      </c>
      <c r="AJ143" s="42"/>
      <c r="AK143" s="42"/>
      <c r="AL143" s="48"/>
      <c r="AM143" s="50"/>
      <c r="AN143" s="51"/>
      <c r="AO143" s="67"/>
      <c r="AP143" s="61"/>
      <c r="AQ143" s="61"/>
      <c r="AR143" s="61"/>
      <c r="AS143" s="61"/>
      <c r="AT143" s="61"/>
      <c r="AU143" s="61"/>
      <c r="AV143" s="65"/>
    </row>
    <row r="144" ht="18" customHeight="1" spans="1:48">
      <c r="A144" s="14">
        <f t="shared" si="37"/>
        <v>138</v>
      </c>
      <c r="B144" s="15" t="s">
        <v>479</v>
      </c>
      <c r="C144" s="15"/>
      <c r="D144" s="15"/>
      <c r="E144" s="40" t="s">
        <v>22</v>
      </c>
      <c r="F144" s="75" t="s">
        <v>97</v>
      </c>
      <c r="G144" s="75"/>
      <c r="H144" s="75"/>
      <c r="I144" s="75"/>
      <c r="J144" s="33" t="s">
        <v>480</v>
      </c>
      <c r="K144" s="33"/>
      <c r="L144" s="33"/>
      <c r="M144" s="33"/>
      <c r="N144" s="33" t="s">
        <v>344</v>
      </c>
      <c r="O144" s="33" t="s">
        <v>344</v>
      </c>
      <c r="P144" s="28">
        <v>94</v>
      </c>
      <c r="Q144" s="28"/>
      <c r="R144" s="28">
        <v>94</v>
      </c>
      <c r="S144" s="28"/>
      <c r="T144" s="33">
        <f t="shared" si="33"/>
        <v>105280</v>
      </c>
      <c r="U144" s="33"/>
      <c r="V144" s="34">
        <f t="shared" si="34"/>
        <v>6422.08</v>
      </c>
      <c r="W144" s="35">
        <v>0.8</v>
      </c>
      <c r="X144" s="33"/>
      <c r="Y144" s="37">
        <f t="shared" si="35"/>
        <v>5137.664</v>
      </c>
      <c r="Z144" s="38"/>
      <c r="AA144" s="34">
        <f t="shared" si="36"/>
        <v>1284.416</v>
      </c>
      <c r="AB144" s="34"/>
      <c r="AC144" s="16" t="s">
        <v>481</v>
      </c>
      <c r="AD144" s="16"/>
      <c r="AE144" s="16"/>
      <c r="AF144" s="16"/>
      <c r="AG144" s="16"/>
      <c r="AH144" s="16"/>
      <c r="AI144" s="42" t="s">
        <v>27</v>
      </c>
      <c r="AJ144" s="42"/>
      <c r="AK144" s="42"/>
      <c r="AL144" s="48"/>
      <c r="AM144" s="50"/>
      <c r="AN144" s="51"/>
      <c r="AO144" s="69"/>
      <c r="AP144" s="63"/>
      <c r="AQ144" s="63"/>
      <c r="AR144" s="63"/>
      <c r="AS144" s="63"/>
      <c r="AT144" s="63"/>
      <c r="AU144" s="63"/>
      <c r="AV144" s="65"/>
    </row>
    <row r="145" ht="18" customHeight="1" spans="1:48">
      <c r="A145" s="14">
        <f t="shared" si="37"/>
        <v>139</v>
      </c>
      <c r="B145" s="15" t="s">
        <v>482</v>
      </c>
      <c r="C145" s="15"/>
      <c r="D145" s="15"/>
      <c r="E145" s="40" t="s">
        <v>22</v>
      </c>
      <c r="F145" s="75" t="s">
        <v>277</v>
      </c>
      <c r="G145" s="75"/>
      <c r="H145" s="75"/>
      <c r="I145" s="75"/>
      <c r="J145" s="33" t="s">
        <v>480</v>
      </c>
      <c r="K145" s="33"/>
      <c r="L145" s="33"/>
      <c r="M145" s="33"/>
      <c r="N145" s="33" t="s">
        <v>344</v>
      </c>
      <c r="O145" s="33" t="s">
        <v>344</v>
      </c>
      <c r="P145" s="28">
        <v>95</v>
      </c>
      <c r="Q145" s="28"/>
      <c r="R145" s="28">
        <v>95</v>
      </c>
      <c r="S145" s="28"/>
      <c r="T145" s="33">
        <f t="shared" si="33"/>
        <v>106400</v>
      </c>
      <c r="U145" s="33"/>
      <c r="V145" s="34">
        <f t="shared" si="34"/>
        <v>6490.4</v>
      </c>
      <c r="W145" s="35">
        <v>0.8</v>
      </c>
      <c r="X145" s="33"/>
      <c r="Y145" s="37">
        <f t="shared" si="35"/>
        <v>5192.32</v>
      </c>
      <c r="Z145" s="38"/>
      <c r="AA145" s="34">
        <f t="shared" si="36"/>
        <v>1298.08</v>
      </c>
      <c r="AB145" s="34"/>
      <c r="AC145" s="16" t="s">
        <v>483</v>
      </c>
      <c r="AD145" s="16"/>
      <c r="AE145" s="16"/>
      <c r="AF145" s="16"/>
      <c r="AG145" s="16"/>
      <c r="AH145" s="16"/>
      <c r="AI145" s="42" t="s">
        <v>27</v>
      </c>
      <c r="AJ145" s="42"/>
      <c r="AK145" s="42"/>
      <c r="AL145" s="48"/>
      <c r="AM145" s="50"/>
      <c r="AN145" s="51"/>
      <c r="AO145" s="67"/>
      <c r="AP145" s="63"/>
      <c r="AQ145" s="63"/>
      <c r="AR145" s="63"/>
      <c r="AS145" s="63"/>
      <c r="AT145" s="63"/>
      <c r="AU145" s="59"/>
      <c r="AV145" s="65"/>
    </row>
    <row r="146" ht="18" customHeight="1" spans="1:48">
      <c r="A146" s="14">
        <f t="shared" si="37"/>
        <v>140</v>
      </c>
      <c r="B146" s="15" t="s">
        <v>484</v>
      </c>
      <c r="C146" s="15"/>
      <c r="D146" s="15"/>
      <c r="E146" s="40" t="s">
        <v>22</v>
      </c>
      <c r="F146" s="75" t="s">
        <v>256</v>
      </c>
      <c r="G146" s="75"/>
      <c r="H146" s="75"/>
      <c r="I146" s="75"/>
      <c r="J146" s="33" t="s">
        <v>485</v>
      </c>
      <c r="K146" s="33"/>
      <c r="L146" s="33"/>
      <c r="M146" s="33"/>
      <c r="N146" s="33" t="s">
        <v>344</v>
      </c>
      <c r="O146" s="33" t="s">
        <v>344</v>
      </c>
      <c r="P146" s="28">
        <v>15.36</v>
      </c>
      <c r="Q146" s="28"/>
      <c r="R146" s="28">
        <v>15.36</v>
      </c>
      <c r="S146" s="28"/>
      <c r="T146" s="33">
        <f t="shared" si="33"/>
        <v>17203.2</v>
      </c>
      <c r="U146" s="33"/>
      <c r="V146" s="34">
        <f t="shared" si="34"/>
        <v>1049.3952</v>
      </c>
      <c r="W146" s="35">
        <v>0.8</v>
      </c>
      <c r="X146" s="33"/>
      <c r="Y146" s="37">
        <f t="shared" si="35"/>
        <v>839.51616</v>
      </c>
      <c r="Z146" s="38"/>
      <c r="AA146" s="34">
        <f t="shared" si="36"/>
        <v>209.87904</v>
      </c>
      <c r="AB146" s="34"/>
      <c r="AC146" s="16" t="s">
        <v>486</v>
      </c>
      <c r="AD146" s="16"/>
      <c r="AE146" s="16"/>
      <c r="AF146" s="16"/>
      <c r="AG146" s="16"/>
      <c r="AH146" s="16"/>
      <c r="AI146" s="42" t="s">
        <v>27</v>
      </c>
      <c r="AJ146" s="42"/>
      <c r="AK146" s="42"/>
      <c r="AL146" s="48"/>
      <c r="AM146" s="50"/>
      <c r="AN146" s="51"/>
      <c r="AO146" s="67"/>
      <c r="AP146" s="61"/>
      <c r="AQ146" s="61"/>
      <c r="AR146" s="61"/>
      <c r="AS146" s="61"/>
      <c r="AT146" s="61"/>
      <c r="AV146" s="65"/>
    </row>
    <row r="147" ht="18" customHeight="1" spans="1:48">
      <c r="A147" s="14">
        <f t="shared" si="37"/>
        <v>141</v>
      </c>
      <c r="B147" s="15" t="s">
        <v>487</v>
      </c>
      <c r="C147" s="15"/>
      <c r="D147" s="15"/>
      <c r="E147" s="40" t="s">
        <v>22</v>
      </c>
      <c r="F147" s="75" t="s">
        <v>199</v>
      </c>
      <c r="G147" s="75"/>
      <c r="H147" s="75"/>
      <c r="I147" s="75"/>
      <c r="J147" s="33" t="s">
        <v>109</v>
      </c>
      <c r="K147" s="33"/>
      <c r="L147" s="33"/>
      <c r="M147" s="33"/>
      <c r="N147" s="33" t="s">
        <v>344</v>
      </c>
      <c r="O147" s="33" t="s">
        <v>344</v>
      </c>
      <c r="P147" s="28">
        <v>12.8</v>
      </c>
      <c r="Q147" s="28"/>
      <c r="R147" s="28">
        <v>12.8</v>
      </c>
      <c r="S147" s="28"/>
      <c r="T147" s="33">
        <f t="shared" si="33"/>
        <v>14336</v>
      </c>
      <c r="U147" s="33"/>
      <c r="V147" s="34">
        <f t="shared" si="34"/>
        <v>874.496</v>
      </c>
      <c r="W147" s="35">
        <v>0.8</v>
      </c>
      <c r="X147" s="33"/>
      <c r="Y147" s="37">
        <f t="shared" si="35"/>
        <v>699.5968</v>
      </c>
      <c r="Z147" s="38"/>
      <c r="AA147" s="34">
        <f t="shared" si="36"/>
        <v>174.8992</v>
      </c>
      <c r="AB147" s="34"/>
      <c r="AC147" s="16" t="s">
        <v>488</v>
      </c>
      <c r="AD147" s="16"/>
      <c r="AE147" s="16"/>
      <c r="AF147" s="16"/>
      <c r="AG147" s="16"/>
      <c r="AH147" s="16"/>
      <c r="AI147" s="42" t="s">
        <v>27</v>
      </c>
      <c r="AJ147" s="42"/>
      <c r="AK147" s="42"/>
      <c r="AL147" s="48"/>
      <c r="AM147" s="50"/>
      <c r="AN147" s="51"/>
      <c r="AO147" s="67"/>
      <c r="AP147" s="61"/>
      <c r="AQ147" s="61"/>
      <c r="AR147" s="61"/>
      <c r="AS147" s="61"/>
      <c r="AT147" s="61"/>
      <c r="AV147" s="65"/>
    </row>
    <row r="148" ht="18" customHeight="1" spans="1:48">
      <c r="A148" s="14">
        <f t="shared" si="37"/>
        <v>142</v>
      </c>
      <c r="B148" s="18" t="s">
        <v>489</v>
      </c>
      <c r="C148" s="19"/>
      <c r="D148" s="20"/>
      <c r="E148" s="40" t="s">
        <v>22</v>
      </c>
      <c r="F148" s="105" t="s">
        <v>61</v>
      </c>
      <c r="G148" s="106"/>
      <c r="H148" s="106"/>
      <c r="I148" s="107"/>
      <c r="J148" s="108" t="s">
        <v>474</v>
      </c>
      <c r="K148" s="109"/>
      <c r="L148" s="109"/>
      <c r="M148" s="110"/>
      <c r="N148" s="108" t="s">
        <v>344</v>
      </c>
      <c r="O148" s="110" t="s">
        <v>344</v>
      </c>
      <c r="P148" s="29">
        <v>20</v>
      </c>
      <c r="Q148" s="36"/>
      <c r="R148" s="29">
        <v>20</v>
      </c>
      <c r="S148" s="36"/>
      <c r="T148" s="33">
        <f t="shared" si="33"/>
        <v>22400</v>
      </c>
      <c r="U148" s="33"/>
      <c r="V148" s="34">
        <f t="shared" si="34"/>
        <v>1366.4</v>
      </c>
      <c r="W148" s="35">
        <v>0.8</v>
      </c>
      <c r="X148" s="33"/>
      <c r="Y148" s="37">
        <f t="shared" si="35"/>
        <v>1093.12</v>
      </c>
      <c r="Z148" s="38"/>
      <c r="AA148" s="34">
        <f t="shared" si="36"/>
        <v>273.28</v>
      </c>
      <c r="AB148" s="34"/>
      <c r="AC148" s="39" t="s">
        <v>490</v>
      </c>
      <c r="AD148" s="40"/>
      <c r="AE148" s="40"/>
      <c r="AF148" s="40"/>
      <c r="AG148" s="40"/>
      <c r="AH148" s="49"/>
      <c r="AI148" s="43" t="s">
        <v>27</v>
      </c>
      <c r="AJ148" s="111"/>
      <c r="AK148" s="112"/>
      <c r="AL148" s="48"/>
      <c r="AM148" s="50"/>
      <c r="AN148" s="51"/>
      <c r="AO148" s="67"/>
      <c r="AP148" s="61"/>
      <c r="AQ148" s="61"/>
      <c r="AR148" s="61"/>
      <c r="AS148" s="61"/>
      <c r="AT148" s="61"/>
      <c r="AU148" s="61"/>
      <c r="AV148" s="65"/>
    </row>
    <row r="149" ht="15" customHeight="1" spans="1:48">
      <c r="A149" s="14">
        <f t="shared" si="37"/>
        <v>143</v>
      </c>
      <c r="B149" s="18" t="s">
        <v>491</v>
      </c>
      <c r="C149" s="19"/>
      <c r="D149" s="20"/>
      <c r="E149" s="40" t="s">
        <v>22</v>
      </c>
      <c r="F149" s="105" t="s">
        <v>492</v>
      </c>
      <c r="G149" s="106"/>
      <c r="H149" s="106"/>
      <c r="I149" s="107"/>
      <c r="J149" s="108" t="s">
        <v>493</v>
      </c>
      <c r="K149" s="109"/>
      <c r="L149" s="109"/>
      <c r="M149" s="110"/>
      <c r="N149" s="108" t="s">
        <v>344</v>
      </c>
      <c r="O149" s="110"/>
      <c r="P149" s="29">
        <v>34.1</v>
      </c>
      <c r="Q149" s="36"/>
      <c r="R149" s="29">
        <v>34.1</v>
      </c>
      <c r="S149" s="36"/>
      <c r="T149" s="33">
        <f t="shared" si="33"/>
        <v>38192</v>
      </c>
      <c r="U149" s="33"/>
      <c r="V149" s="34">
        <f t="shared" si="34"/>
        <v>2329.712</v>
      </c>
      <c r="W149" s="35">
        <v>0.8</v>
      </c>
      <c r="X149" s="33"/>
      <c r="Y149" s="37">
        <f t="shared" si="35"/>
        <v>1863.7696</v>
      </c>
      <c r="Z149" s="38"/>
      <c r="AA149" s="34">
        <f t="shared" si="36"/>
        <v>465.9424</v>
      </c>
      <c r="AB149" s="34"/>
      <c r="AC149" s="39" t="s">
        <v>494</v>
      </c>
      <c r="AD149" s="40"/>
      <c r="AE149" s="40"/>
      <c r="AF149" s="40"/>
      <c r="AG149" s="40"/>
      <c r="AH149" s="49"/>
      <c r="AI149" s="43" t="s">
        <v>27</v>
      </c>
      <c r="AJ149" s="111"/>
      <c r="AK149" s="112"/>
      <c r="AL149" s="48"/>
      <c r="AM149" s="50"/>
      <c r="AN149" s="51"/>
      <c r="AO149" s="67"/>
      <c r="AP149" s="61"/>
      <c r="AQ149" s="61"/>
      <c r="AR149" s="61"/>
      <c r="AS149" s="61"/>
      <c r="AT149" s="61"/>
      <c r="AU149" s="61"/>
      <c r="AV149" s="65"/>
    </row>
    <row r="150" ht="13.5" spans="1:41">
      <c r="A150" s="76" t="s">
        <v>495</v>
      </c>
      <c r="B150" s="77"/>
      <c r="C150" s="77"/>
      <c r="D150" s="78"/>
      <c r="E150" s="16"/>
      <c r="F150" s="79"/>
      <c r="G150" s="80"/>
      <c r="H150" s="80"/>
      <c r="I150" s="83"/>
      <c r="J150" s="84"/>
      <c r="K150" s="85"/>
      <c r="L150" s="85"/>
      <c r="M150" s="86"/>
      <c r="N150" s="84"/>
      <c r="O150" s="86"/>
      <c r="P150" s="87">
        <f>SUM(P7:P149)</f>
        <v>3903.44</v>
      </c>
      <c r="Q150" s="90"/>
      <c r="R150" s="87">
        <f>SUM(R7:R149)</f>
        <v>3903.44</v>
      </c>
      <c r="S150" s="90"/>
      <c r="T150" s="33">
        <f t="shared" si="33"/>
        <v>4371852.8</v>
      </c>
      <c r="U150" s="33"/>
      <c r="V150" s="91">
        <f>SUM(V7:V149)</f>
        <v>266683.0208</v>
      </c>
      <c r="W150" s="92"/>
      <c r="X150" s="93"/>
      <c r="Y150" s="95">
        <f>SUM(Y7:Y149)</f>
        <v>213346.41664</v>
      </c>
      <c r="Z150" s="96"/>
      <c r="AA150" s="97">
        <f>SUM(AA7:AA149)</f>
        <v>53336.60416</v>
      </c>
      <c r="AB150" s="98"/>
      <c r="AC150" s="99"/>
      <c r="AD150" s="100"/>
      <c r="AE150" s="100"/>
      <c r="AF150" s="100"/>
      <c r="AG150" s="100"/>
      <c r="AH150" s="101"/>
      <c r="AI150" s="76"/>
      <c r="AJ150" s="77"/>
      <c r="AK150" s="78"/>
      <c r="AL150" s="76"/>
      <c r="AM150" s="77"/>
      <c r="AN150" s="78"/>
      <c r="AO150" s="103"/>
    </row>
    <row r="151" ht="25" customHeight="1" spans="1:41">
      <c r="A151" s="81" t="s">
        <v>496</v>
      </c>
      <c r="B151" s="81"/>
      <c r="C151" s="81"/>
      <c r="D151" s="81"/>
      <c r="E151" s="82"/>
      <c r="F151" s="81"/>
      <c r="G151" s="81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94"/>
      <c r="U151" s="94"/>
      <c r="V151" s="94"/>
      <c r="W151" s="81"/>
      <c r="X151" s="81"/>
      <c r="Y151" s="81"/>
      <c r="Z151" s="81"/>
      <c r="AA151" s="81"/>
      <c r="AB151" s="81"/>
      <c r="AC151" s="81"/>
      <c r="AD151" s="81"/>
      <c r="AE151" s="81"/>
      <c r="AF151" s="81"/>
      <c r="AG151" s="81"/>
      <c r="AH151" s="81"/>
      <c r="AI151" s="81"/>
      <c r="AJ151" s="81"/>
      <c r="AK151" s="81"/>
      <c r="AL151" s="81"/>
      <c r="AM151" s="81"/>
      <c r="AN151" s="81"/>
      <c r="AO151" s="104"/>
    </row>
  </sheetData>
  <autoFilter ref="A6:AV151">
    <extLst/>
  </autoFilter>
  <mergeCells count="1891">
    <mergeCell ref="A1:AO1"/>
    <mergeCell ref="A2:AO2"/>
    <mergeCell ref="A3:AO3"/>
    <mergeCell ref="A4:AO4"/>
    <mergeCell ref="A5:AO5"/>
    <mergeCell ref="B6:D6"/>
    <mergeCell ref="F6:I6"/>
    <mergeCell ref="J6:M6"/>
    <mergeCell ref="N6:O6"/>
    <mergeCell ref="P6:Q6"/>
    <mergeCell ref="R6:S6"/>
    <mergeCell ref="T6:U6"/>
    <mergeCell ref="W6:X6"/>
    <mergeCell ref="Y6:Z6"/>
    <mergeCell ref="AA6:AB6"/>
    <mergeCell ref="AC6:AH6"/>
    <mergeCell ref="AI6:AK6"/>
    <mergeCell ref="AL6:AN6"/>
    <mergeCell ref="B7:D7"/>
    <mergeCell ref="F7:I7"/>
    <mergeCell ref="J7:M7"/>
    <mergeCell ref="N7:O7"/>
    <mergeCell ref="P7:Q7"/>
    <mergeCell ref="R7:S7"/>
    <mergeCell ref="T7:U7"/>
    <mergeCell ref="W7:X7"/>
    <mergeCell ref="Y7:Z7"/>
    <mergeCell ref="AA7:AB7"/>
    <mergeCell ref="AC7:AH7"/>
    <mergeCell ref="AI7:AK7"/>
    <mergeCell ref="AL7:AN7"/>
    <mergeCell ref="B8:D8"/>
    <mergeCell ref="F8:I8"/>
    <mergeCell ref="J8:M8"/>
    <mergeCell ref="N8:O8"/>
    <mergeCell ref="P8:Q8"/>
    <mergeCell ref="R8:S8"/>
    <mergeCell ref="T8:U8"/>
    <mergeCell ref="W8:X8"/>
    <mergeCell ref="Y8:Z8"/>
    <mergeCell ref="AA8:AB8"/>
    <mergeCell ref="AC8:AH8"/>
    <mergeCell ref="AI8:AK8"/>
    <mergeCell ref="AL8:AN8"/>
    <mergeCell ref="B9:D9"/>
    <mergeCell ref="F9:I9"/>
    <mergeCell ref="J9:M9"/>
    <mergeCell ref="N9:O9"/>
    <mergeCell ref="P9:Q9"/>
    <mergeCell ref="R9:S9"/>
    <mergeCell ref="T9:U9"/>
    <mergeCell ref="W9:X9"/>
    <mergeCell ref="Y9:Z9"/>
    <mergeCell ref="AA9:AB9"/>
    <mergeCell ref="AC9:AH9"/>
    <mergeCell ref="AI9:AK9"/>
    <mergeCell ref="AL9:AN9"/>
    <mergeCell ref="B10:D10"/>
    <mergeCell ref="F10:I10"/>
    <mergeCell ref="J10:M10"/>
    <mergeCell ref="N10:O10"/>
    <mergeCell ref="P10:Q10"/>
    <mergeCell ref="R10:S10"/>
    <mergeCell ref="T10:U10"/>
    <mergeCell ref="W10:X10"/>
    <mergeCell ref="Y10:Z10"/>
    <mergeCell ref="AA10:AB10"/>
    <mergeCell ref="AC10:AH10"/>
    <mergeCell ref="AI10:AK10"/>
    <mergeCell ref="AL10:AN10"/>
    <mergeCell ref="B11:D11"/>
    <mergeCell ref="F11:I11"/>
    <mergeCell ref="J11:M11"/>
    <mergeCell ref="N11:O11"/>
    <mergeCell ref="P11:Q11"/>
    <mergeCell ref="R11:S11"/>
    <mergeCell ref="T11:U11"/>
    <mergeCell ref="W11:X11"/>
    <mergeCell ref="Y11:Z11"/>
    <mergeCell ref="AA11:AB11"/>
    <mergeCell ref="AC11:AH11"/>
    <mergeCell ref="AI11:AK11"/>
    <mergeCell ref="AL11:AN11"/>
    <mergeCell ref="B12:D12"/>
    <mergeCell ref="F12:I12"/>
    <mergeCell ref="J12:M12"/>
    <mergeCell ref="N12:O12"/>
    <mergeCell ref="P12:Q12"/>
    <mergeCell ref="R12:S12"/>
    <mergeCell ref="T12:U12"/>
    <mergeCell ref="W12:X12"/>
    <mergeCell ref="Y12:Z12"/>
    <mergeCell ref="AA12:AB12"/>
    <mergeCell ref="AC12:AH12"/>
    <mergeCell ref="AI12:AK12"/>
    <mergeCell ref="AL12:AN12"/>
    <mergeCell ref="B13:D13"/>
    <mergeCell ref="F13:I13"/>
    <mergeCell ref="J13:M13"/>
    <mergeCell ref="N13:O13"/>
    <mergeCell ref="P13:Q13"/>
    <mergeCell ref="R13:S13"/>
    <mergeCell ref="T13:U13"/>
    <mergeCell ref="W13:X13"/>
    <mergeCell ref="Y13:Z13"/>
    <mergeCell ref="AA13:AB13"/>
    <mergeCell ref="AC13:AH13"/>
    <mergeCell ref="AI13:AK13"/>
    <mergeCell ref="AL13:AN13"/>
    <mergeCell ref="B14:D14"/>
    <mergeCell ref="F14:I14"/>
    <mergeCell ref="J14:M14"/>
    <mergeCell ref="N14:O14"/>
    <mergeCell ref="P14:Q14"/>
    <mergeCell ref="R14:S14"/>
    <mergeCell ref="T14:U14"/>
    <mergeCell ref="W14:X14"/>
    <mergeCell ref="Y14:Z14"/>
    <mergeCell ref="AA14:AB14"/>
    <mergeCell ref="AC14:AH14"/>
    <mergeCell ref="AI14:AK14"/>
    <mergeCell ref="AL14:AN14"/>
    <mergeCell ref="B15:D15"/>
    <mergeCell ref="F15:I15"/>
    <mergeCell ref="J15:M15"/>
    <mergeCell ref="N15:O15"/>
    <mergeCell ref="P15:Q15"/>
    <mergeCell ref="R15:S15"/>
    <mergeCell ref="T15:U15"/>
    <mergeCell ref="W15:X15"/>
    <mergeCell ref="Y15:Z15"/>
    <mergeCell ref="AA15:AB15"/>
    <mergeCell ref="AC15:AH15"/>
    <mergeCell ref="AI15:AK15"/>
    <mergeCell ref="AL15:AN15"/>
    <mergeCell ref="B16:D16"/>
    <mergeCell ref="F16:I16"/>
    <mergeCell ref="J16:M16"/>
    <mergeCell ref="N16:O16"/>
    <mergeCell ref="P16:Q16"/>
    <mergeCell ref="R16:S16"/>
    <mergeCell ref="T16:U16"/>
    <mergeCell ref="W16:X16"/>
    <mergeCell ref="Y16:Z16"/>
    <mergeCell ref="AA16:AB16"/>
    <mergeCell ref="AC16:AH16"/>
    <mergeCell ref="AI16:AK16"/>
    <mergeCell ref="AL16:AN16"/>
    <mergeCell ref="B17:D17"/>
    <mergeCell ref="F17:I17"/>
    <mergeCell ref="J17:M17"/>
    <mergeCell ref="N17:O17"/>
    <mergeCell ref="P17:Q17"/>
    <mergeCell ref="R17:S17"/>
    <mergeCell ref="T17:U17"/>
    <mergeCell ref="W17:X17"/>
    <mergeCell ref="Y17:Z17"/>
    <mergeCell ref="AA17:AB17"/>
    <mergeCell ref="AC17:AH17"/>
    <mergeCell ref="AI17:AK17"/>
    <mergeCell ref="AL17:AN17"/>
    <mergeCell ref="B18:D18"/>
    <mergeCell ref="F18:I18"/>
    <mergeCell ref="J18:M18"/>
    <mergeCell ref="N18:O18"/>
    <mergeCell ref="P18:Q18"/>
    <mergeCell ref="R18:S18"/>
    <mergeCell ref="T18:U18"/>
    <mergeCell ref="W18:X18"/>
    <mergeCell ref="Y18:Z18"/>
    <mergeCell ref="AA18:AB18"/>
    <mergeCell ref="AC18:AH18"/>
    <mergeCell ref="AI18:AK18"/>
    <mergeCell ref="AL18:AN18"/>
    <mergeCell ref="B19:D19"/>
    <mergeCell ref="F19:I19"/>
    <mergeCell ref="J19:M19"/>
    <mergeCell ref="N19:O19"/>
    <mergeCell ref="P19:Q19"/>
    <mergeCell ref="R19:S19"/>
    <mergeCell ref="T19:U19"/>
    <mergeCell ref="W19:X19"/>
    <mergeCell ref="Y19:Z19"/>
    <mergeCell ref="AA19:AB19"/>
    <mergeCell ref="AC19:AH19"/>
    <mergeCell ref="AI19:AK19"/>
    <mergeCell ref="AL19:AN19"/>
    <mergeCell ref="B20:D20"/>
    <mergeCell ref="F20:I20"/>
    <mergeCell ref="J20:M20"/>
    <mergeCell ref="N20:O20"/>
    <mergeCell ref="P20:Q20"/>
    <mergeCell ref="R20:S20"/>
    <mergeCell ref="T20:U20"/>
    <mergeCell ref="W20:X20"/>
    <mergeCell ref="Y20:Z20"/>
    <mergeCell ref="AA20:AB20"/>
    <mergeCell ref="AC20:AH20"/>
    <mergeCell ref="AI20:AK20"/>
    <mergeCell ref="AL20:AN20"/>
    <mergeCell ref="B21:D21"/>
    <mergeCell ref="F21:I21"/>
    <mergeCell ref="J21:M21"/>
    <mergeCell ref="N21:O21"/>
    <mergeCell ref="P21:Q21"/>
    <mergeCell ref="R21:S21"/>
    <mergeCell ref="T21:U21"/>
    <mergeCell ref="W21:X21"/>
    <mergeCell ref="Y21:Z21"/>
    <mergeCell ref="AA21:AB21"/>
    <mergeCell ref="AC21:AH21"/>
    <mergeCell ref="AI21:AK21"/>
    <mergeCell ref="AL21:AN21"/>
    <mergeCell ref="B22:D22"/>
    <mergeCell ref="F22:I22"/>
    <mergeCell ref="J22:M22"/>
    <mergeCell ref="N22:O22"/>
    <mergeCell ref="P22:Q22"/>
    <mergeCell ref="R22:S22"/>
    <mergeCell ref="T22:U22"/>
    <mergeCell ref="W22:X22"/>
    <mergeCell ref="Y22:Z22"/>
    <mergeCell ref="AA22:AB22"/>
    <mergeCell ref="AC22:AH22"/>
    <mergeCell ref="AI22:AK22"/>
    <mergeCell ref="AL22:AN22"/>
    <mergeCell ref="B23:D23"/>
    <mergeCell ref="F23:I23"/>
    <mergeCell ref="J23:M23"/>
    <mergeCell ref="N23:O23"/>
    <mergeCell ref="P23:Q23"/>
    <mergeCell ref="R23:S23"/>
    <mergeCell ref="T23:U23"/>
    <mergeCell ref="W23:X23"/>
    <mergeCell ref="Y23:Z23"/>
    <mergeCell ref="AA23:AB23"/>
    <mergeCell ref="AC23:AH23"/>
    <mergeCell ref="AI23:AK23"/>
    <mergeCell ref="AL23:AN23"/>
    <mergeCell ref="B24:D24"/>
    <mergeCell ref="F24:I24"/>
    <mergeCell ref="J24:M24"/>
    <mergeCell ref="N24:O24"/>
    <mergeCell ref="P24:Q24"/>
    <mergeCell ref="R24:S24"/>
    <mergeCell ref="T24:U24"/>
    <mergeCell ref="W24:X24"/>
    <mergeCell ref="Y24:Z24"/>
    <mergeCell ref="AA24:AB24"/>
    <mergeCell ref="AC24:AH24"/>
    <mergeCell ref="AI24:AK24"/>
    <mergeCell ref="AL24:AN24"/>
    <mergeCell ref="B25:D25"/>
    <mergeCell ref="F25:I25"/>
    <mergeCell ref="J25:M25"/>
    <mergeCell ref="N25:O25"/>
    <mergeCell ref="P25:Q25"/>
    <mergeCell ref="R25:S25"/>
    <mergeCell ref="T25:U25"/>
    <mergeCell ref="W25:X25"/>
    <mergeCell ref="Y25:Z25"/>
    <mergeCell ref="AA25:AB25"/>
    <mergeCell ref="AC25:AH25"/>
    <mergeCell ref="AI25:AK25"/>
    <mergeCell ref="AL25:AN25"/>
    <mergeCell ref="B26:D26"/>
    <mergeCell ref="F26:I26"/>
    <mergeCell ref="J26:M26"/>
    <mergeCell ref="N26:O26"/>
    <mergeCell ref="P26:Q26"/>
    <mergeCell ref="R26:S26"/>
    <mergeCell ref="T26:U26"/>
    <mergeCell ref="W26:X26"/>
    <mergeCell ref="Y26:Z26"/>
    <mergeCell ref="AA26:AB26"/>
    <mergeCell ref="AC26:AH26"/>
    <mergeCell ref="AI26:AK26"/>
    <mergeCell ref="AL26:AN26"/>
    <mergeCell ref="B27:D27"/>
    <mergeCell ref="F27:I27"/>
    <mergeCell ref="J27:M27"/>
    <mergeCell ref="N27:O27"/>
    <mergeCell ref="P27:Q27"/>
    <mergeCell ref="R27:S27"/>
    <mergeCell ref="T27:U27"/>
    <mergeCell ref="W27:X27"/>
    <mergeCell ref="Y27:Z27"/>
    <mergeCell ref="AA27:AB27"/>
    <mergeCell ref="AC27:AH27"/>
    <mergeCell ref="AI27:AK27"/>
    <mergeCell ref="AL27:AN27"/>
    <mergeCell ref="B28:D28"/>
    <mergeCell ref="F28:I28"/>
    <mergeCell ref="J28:M28"/>
    <mergeCell ref="N28:O28"/>
    <mergeCell ref="P28:Q28"/>
    <mergeCell ref="R28:S28"/>
    <mergeCell ref="T28:U28"/>
    <mergeCell ref="W28:X28"/>
    <mergeCell ref="Y28:Z28"/>
    <mergeCell ref="AA28:AB28"/>
    <mergeCell ref="AC28:AH28"/>
    <mergeCell ref="AI28:AK28"/>
    <mergeCell ref="AL28:AN28"/>
    <mergeCell ref="B29:D29"/>
    <mergeCell ref="F29:I29"/>
    <mergeCell ref="J29:M29"/>
    <mergeCell ref="N29:O29"/>
    <mergeCell ref="P29:Q29"/>
    <mergeCell ref="R29:S29"/>
    <mergeCell ref="T29:U29"/>
    <mergeCell ref="W29:X29"/>
    <mergeCell ref="Y29:Z29"/>
    <mergeCell ref="AA29:AB29"/>
    <mergeCell ref="AC29:AH29"/>
    <mergeCell ref="AI29:AK29"/>
    <mergeCell ref="AL29:AN29"/>
    <mergeCell ref="B30:D30"/>
    <mergeCell ref="F30:I30"/>
    <mergeCell ref="J30:M30"/>
    <mergeCell ref="N30:O30"/>
    <mergeCell ref="P30:Q30"/>
    <mergeCell ref="R30:S30"/>
    <mergeCell ref="T30:U30"/>
    <mergeCell ref="W30:X30"/>
    <mergeCell ref="Y30:Z30"/>
    <mergeCell ref="AA30:AB30"/>
    <mergeCell ref="AC30:AH30"/>
    <mergeCell ref="AI30:AK30"/>
    <mergeCell ref="AL30:AN30"/>
    <mergeCell ref="B31:D31"/>
    <mergeCell ref="F31:I31"/>
    <mergeCell ref="J31:M31"/>
    <mergeCell ref="N31:O31"/>
    <mergeCell ref="P31:Q31"/>
    <mergeCell ref="R31:S31"/>
    <mergeCell ref="T31:U31"/>
    <mergeCell ref="W31:X31"/>
    <mergeCell ref="Y31:Z31"/>
    <mergeCell ref="AA31:AB31"/>
    <mergeCell ref="AC31:AH31"/>
    <mergeCell ref="AI31:AK31"/>
    <mergeCell ref="AL31:AN31"/>
    <mergeCell ref="B32:D32"/>
    <mergeCell ref="F32:I32"/>
    <mergeCell ref="J32:M32"/>
    <mergeCell ref="N32:O32"/>
    <mergeCell ref="P32:Q32"/>
    <mergeCell ref="R32:S32"/>
    <mergeCell ref="T32:U32"/>
    <mergeCell ref="W32:X32"/>
    <mergeCell ref="Y32:Z32"/>
    <mergeCell ref="AA32:AB32"/>
    <mergeCell ref="AC32:AH32"/>
    <mergeCell ref="AI32:AK32"/>
    <mergeCell ref="AL32:AN32"/>
    <mergeCell ref="B33:D33"/>
    <mergeCell ref="F33:I33"/>
    <mergeCell ref="J33:M33"/>
    <mergeCell ref="N33:O33"/>
    <mergeCell ref="P33:Q33"/>
    <mergeCell ref="R33:S33"/>
    <mergeCell ref="T33:U33"/>
    <mergeCell ref="W33:X33"/>
    <mergeCell ref="Y33:Z33"/>
    <mergeCell ref="AA33:AB33"/>
    <mergeCell ref="AC33:AH33"/>
    <mergeCell ref="AI33:AK33"/>
    <mergeCell ref="AL33:AN33"/>
    <mergeCell ref="B34:D34"/>
    <mergeCell ref="F34:I34"/>
    <mergeCell ref="J34:M34"/>
    <mergeCell ref="N34:O34"/>
    <mergeCell ref="P34:Q34"/>
    <mergeCell ref="R34:S34"/>
    <mergeCell ref="T34:U34"/>
    <mergeCell ref="W34:X34"/>
    <mergeCell ref="Y34:Z34"/>
    <mergeCell ref="AA34:AB34"/>
    <mergeCell ref="AC34:AH34"/>
    <mergeCell ref="AI34:AK34"/>
    <mergeCell ref="AL34:AN34"/>
    <mergeCell ref="B35:D35"/>
    <mergeCell ref="F35:I35"/>
    <mergeCell ref="J35:M35"/>
    <mergeCell ref="N35:O35"/>
    <mergeCell ref="P35:Q35"/>
    <mergeCell ref="R35:S35"/>
    <mergeCell ref="T35:U35"/>
    <mergeCell ref="W35:X35"/>
    <mergeCell ref="Y35:Z35"/>
    <mergeCell ref="AA35:AB35"/>
    <mergeCell ref="AC35:AH35"/>
    <mergeCell ref="AI35:AK35"/>
    <mergeCell ref="AL35:AN35"/>
    <mergeCell ref="B36:D36"/>
    <mergeCell ref="F36:I36"/>
    <mergeCell ref="J36:M36"/>
    <mergeCell ref="N36:O36"/>
    <mergeCell ref="P36:Q36"/>
    <mergeCell ref="R36:S36"/>
    <mergeCell ref="T36:U36"/>
    <mergeCell ref="W36:X36"/>
    <mergeCell ref="Y36:Z36"/>
    <mergeCell ref="AA36:AB36"/>
    <mergeCell ref="AC36:AH36"/>
    <mergeCell ref="AI36:AK36"/>
    <mergeCell ref="AL36:AN36"/>
    <mergeCell ref="B37:D37"/>
    <mergeCell ref="F37:I37"/>
    <mergeCell ref="J37:M37"/>
    <mergeCell ref="N37:O37"/>
    <mergeCell ref="P37:Q37"/>
    <mergeCell ref="R37:S37"/>
    <mergeCell ref="T37:U37"/>
    <mergeCell ref="W37:X37"/>
    <mergeCell ref="Y37:Z37"/>
    <mergeCell ref="AA37:AB37"/>
    <mergeCell ref="AC37:AH37"/>
    <mergeCell ref="AI37:AK37"/>
    <mergeCell ref="AL37:AN37"/>
    <mergeCell ref="B38:D38"/>
    <mergeCell ref="F38:I38"/>
    <mergeCell ref="J38:M38"/>
    <mergeCell ref="N38:O38"/>
    <mergeCell ref="P38:Q38"/>
    <mergeCell ref="R38:S38"/>
    <mergeCell ref="T38:U38"/>
    <mergeCell ref="W38:X38"/>
    <mergeCell ref="Y38:Z38"/>
    <mergeCell ref="AA38:AB38"/>
    <mergeCell ref="AC38:AH38"/>
    <mergeCell ref="AI38:AK38"/>
    <mergeCell ref="AL38:AN38"/>
    <mergeCell ref="B39:D39"/>
    <mergeCell ref="F39:I39"/>
    <mergeCell ref="J39:M39"/>
    <mergeCell ref="N39:O39"/>
    <mergeCell ref="P39:Q39"/>
    <mergeCell ref="R39:S39"/>
    <mergeCell ref="T39:U39"/>
    <mergeCell ref="W39:X39"/>
    <mergeCell ref="Y39:Z39"/>
    <mergeCell ref="AA39:AB39"/>
    <mergeCell ref="AC39:AH39"/>
    <mergeCell ref="AI39:AK39"/>
    <mergeCell ref="AL39:AN39"/>
    <mergeCell ref="B40:D40"/>
    <mergeCell ref="F40:I40"/>
    <mergeCell ref="J40:M40"/>
    <mergeCell ref="N40:O40"/>
    <mergeCell ref="P40:Q40"/>
    <mergeCell ref="R40:S40"/>
    <mergeCell ref="T40:U40"/>
    <mergeCell ref="W40:X40"/>
    <mergeCell ref="Y40:Z40"/>
    <mergeCell ref="AA40:AB40"/>
    <mergeCell ref="AC40:AH40"/>
    <mergeCell ref="AI40:AK40"/>
    <mergeCell ref="AL40:AN40"/>
    <mergeCell ref="B41:D41"/>
    <mergeCell ref="F41:I41"/>
    <mergeCell ref="J41:M41"/>
    <mergeCell ref="N41:O41"/>
    <mergeCell ref="P41:Q41"/>
    <mergeCell ref="R41:S41"/>
    <mergeCell ref="T41:U41"/>
    <mergeCell ref="W41:X41"/>
    <mergeCell ref="Y41:Z41"/>
    <mergeCell ref="AA41:AB41"/>
    <mergeCell ref="AC41:AH41"/>
    <mergeCell ref="AI41:AK41"/>
    <mergeCell ref="AL41:AN41"/>
    <mergeCell ref="B42:D42"/>
    <mergeCell ref="F42:I42"/>
    <mergeCell ref="J42:M42"/>
    <mergeCell ref="N42:O42"/>
    <mergeCell ref="P42:Q42"/>
    <mergeCell ref="R42:S42"/>
    <mergeCell ref="T42:U42"/>
    <mergeCell ref="W42:X42"/>
    <mergeCell ref="Y42:Z42"/>
    <mergeCell ref="AA42:AB42"/>
    <mergeCell ref="AC42:AH42"/>
    <mergeCell ref="AI42:AK42"/>
    <mergeCell ref="AL42:AN42"/>
    <mergeCell ref="B43:D43"/>
    <mergeCell ref="F43:I43"/>
    <mergeCell ref="J43:M43"/>
    <mergeCell ref="N43:O43"/>
    <mergeCell ref="P43:Q43"/>
    <mergeCell ref="R43:S43"/>
    <mergeCell ref="T43:U43"/>
    <mergeCell ref="W43:X43"/>
    <mergeCell ref="Y43:Z43"/>
    <mergeCell ref="AA43:AB43"/>
    <mergeCell ref="AC43:AH43"/>
    <mergeCell ref="AI43:AK43"/>
    <mergeCell ref="AL43:AN43"/>
    <mergeCell ref="B44:D44"/>
    <mergeCell ref="F44:I44"/>
    <mergeCell ref="J44:M44"/>
    <mergeCell ref="N44:O44"/>
    <mergeCell ref="P44:Q44"/>
    <mergeCell ref="R44:S44"/>
    <mergeCell ref="T44:U44"/>
    <mergeCell ref="W44:X44"/>
    <mergeCell ref="Y44:Z44"/>
    <mergeCell ref="AA44:AB44"/>
    <mergeCell ref="AC44:AH44"/>
    <mergeCell ref="AI44:AK44"/>
    <mergeCell ref="AL44:AN44"/>
    <mergeCell ref="B45:D45"/>
    <mergeCell ref="F45:I45"/>
    <mergeCell ref="J45:M45"/>
    <mergeCell ref="N45:O45"/>
    <mergeCell ref="P45:Q45"/>
    <mergeCell ref="R45:S45"/>
    <mergeCell ref="T45:U45"/>
    <mergeCell ref="W45:X45"/>
    <mergeCell ref="Y45:Z45"/>
    <mergeCell ref="AA45:AB45"/>
    <mergeCell ref="AC45:AH45"/>
    <mergeCell ref="AI45:AK45"/>
    <mergeCell ref="AL45:AN45"/>
    <mergeCell ref="B46:D46"/>
    <mergeCell ref="F46:I46"/>
    <mergeCell ref="J46:M46"/>
    <mergeCell ref="N46:O46"/>
    <mergeCell ref="P46:Q46"/>
    <mergeCell ref="R46:S46"/>
    <mergeCell ref="T46:U46"/>
    <mergeCell ref="W46:X46"/>
    <mergeCell ref="Y46:Z46"/>
    <mergeCell ref="AA46:AB46"/>
    <mergeCell ref="AC46:AH46"/>
    <mergeCell ref="AI46:AK46"/>
    <mergeCell ref="AL46:AN46"/>
    <mergeCell ref="B47:D47"/>
    <mergeCell ref="F47:I47"/>
    <mergeCell ref="J47:M47"/>
    <mergeCell ref="N47:O47"/>
    <mergeCell ref="P47:Q47"/>
    <mergeCell ref="R47:S47"/>
    <mergeCell ref="T47:U47"/>
    <mergeCell ref="W47:X47"/>
    <mergeCell ref="Y47:Z47"/>
    <mergeCell ref="AA47:AB47"/>
    <mergeCell ref="AC47:AH47"/>
    <mergeCell ref="AI47:AK47"/>
    <mergeCell ref="AL47:AN47"/>
    <mergeCell ref="B48:D48"/>
    <mergeCell ref="F48:I48"/>
    <mergeCell ref="J48:M48"/>
    <mergeCell ref="N48:O48"/>
    <mergeCell ref="P48:Q48"/>
    <mergeCell ref="R48:S48"/>
    <mergeCell ref="T48:U48"/>
    <mergeCell ref="W48:X48"/>
    <mergeCell ref="Y48:Z48"/>
    <mergeCell ref="AA48:AB48"/>
    <mergeCell ref="AC48:AH48"/>
    <mergeCell ref="AI48:AK48"/>
    <mergeCell ref="AL48:AN48"/>
    <mergeCell ref="B49:D49"/>
    <mergeCell ref="F49:I49"/>
    <mergeCell ref="J49:M49"/>
    <mergeCell ref="N49:O49"/>
    <mergeCell ref="P49:Q49"/>
    <mergeCell ref="R49:S49"/>
    <mergeCell ref="T49:U49"/>
    <mergeCell ref="W49:X49"/>
    <mergeCell ref="Y49:Z49"/>
    <mergeCell ref="AA49:AB49"/>
    <mergeCell ref="AC49:AH49"/>
    <mergeCell ref="AI49:AK49"/>
    <mergeCell ref="AL49:AN49"/>
    <mergeCell ref="B50:D50"/>
    <mergeCell ref="F50:I50"/>
    <mergeCell ref="J50:M50"/>
    <mergeCell ref="N50:O50"/>
    <mergeCell ref="P50:Q50"/>
    <mergeCell ref="R50:S50"/>
    <mergeCell ref="T50:U50"/>
    <mergeCell ref="W50:X50"/>
    <mergeCell ref="Y50:Z50"/>
    <mergeCell ref="AA50:AB50"/>
    <mergeCell ref="AC50:AH50"/>
    <mergeCell ref="AI50:AK50"/>
    <mergeCell ref="AL50:AN50"/>
    <mergeCell ref="B51:D51"/>
    <mergeCell ref="F51:I51"/>
    <mergeCell ref="J51:M51"/>
    <mergeCell ref="N51:O51"/>
    <mergeCell ref="P51:Q51"/>
    <mergeCell ref="R51:S51"/>
    <mergeCell ref="T51:U51"/>
    <mergeCell ref="W51:X51"/>
    <mergeCell ref="Y51:Z51"/>
    <mergeCell ref="AA51:AB51"/>
    <mergeCell ref="AC51:AH51"/>
    <mergeCell ref="AI51:AK51"/>
    <mergeCell ref="AL51:AN51"/>
    <mergeCell ref="B52:D52"/>
    <mergeCell ref="F52:I52"/>
    <mergeCell ref="J52:M52"/>
    <mergeCell ref="N52:O52"/>
    <mergeCell ref="P52:Q52"/>
    <mergeCell ref="R52:S52"/>
    <mergeCell ref="T52:U52"/>
    <mergeCell ref="W52:X52"/>
    <mergeCell ref="Y52:Z52"/>
    <mergeCell ref="AA52:AB52"/>
    <mergeCell ref="AC52:AH52"/>
    <mergeCell ref="AI52:AK52"/>
    <mergeCell ref="AL52:AN52"/>
    <mergeCell ref="B53:D53"/>
    <mergeCell ref="F53:I53"/>
    <mergeCell ref="J53:M53"/>
    <mergeCell ref="N53:O53"/>
    <mergeCell ref="P53:Q53"/>
    <mergeCell ref="R53:S53"/>
    <mergeCell ref="T53:U53"/>
    <mergeCell ref="W53:X53"/>
    <mergeCell ref="Y53:Z53"/>
    <mergeCell ref="AA53:AB53"/>
    <mergeCell ref="AC53:AH53"/>
    <mergeCell ref="AI53:AK53"/>
    <mergeCell ref="AL53:AN53"/>
    <mergeCell ref="B54:D54"/>
    <mergeCell ref="F54:I54"/>
    <mergeCell ref="J54:M54"/>
    <mergeCell ref="N54:O54"/>
    <mergeCell ref="P54:Q54"/>
    <mergeCell ref="R54:S54"/>
    <mergeCell ref="T54:U54"/>
    <mergeCell ref="W54:X54"/>
    <mergeCell ref="Y54:Z54"/>
    <mergeCell ref="AA54:AB54"/>
    <mergeCell ref="AC54:AH54"/>
    <mergeCell ref="AI54:AK54"/>
    <mergeCell ref="AL54:AN54"/>
    <mergeCell ref="B55:D55"/>
    <mergeCell ref="F55:I55"/>
    <mergeCell ref="J55:M55"/>
    <mergeCell ref="N55:O55"/>
    <mergeCell ref="P55:Q55"/>
    <mergeCell ref="R55:S55"/>
    <mergeCell ref="T55:U55"/>
    <mergeCell ref="W55:X55"/>
    <mergeCell ref="Y55:Z55"/>
    <mergeCell ref="AA55:AB55"/>
    <mergeCell ref="AC55:AH55"/>
    <mergeCell ref="AI55:AK55"/>
    <mergeCell ref="AL55:AN55"/>
    <mergeCell ref="B56:D56"/>
    <mergeCell ref="F56:I56"/>
    <mergeCell ref="J56:M56"/>
    <mergeCell ref="N56:O56"/>
    <mergeCell ref="P56:Q56"/>
    <mergeCell ref="R56:S56"/>
    <mergeCell ref="T56:U56"/>
    <mergeCell ref="W56:X56"/>
    <mergeCell ref="Y56:Z56"/>
    <mergeCell ref="AA56:AB56"/>
    <mergeCell ref="AC56:AH56"/>
    <mergeCell ref="AI56:AK56"/>
    <mergeCell ref="AL56:AN56"/>
    <mergeCell ref="B57:D57"/>
    <mergeCell ref="F57:I57"/>
    <mergeCell ref="J57:M57"/>
    <mergeCell ref="N57:O57"/>
    <mergeCell ref="P57:Q57"/>
    <mergeCell ref="R57:S57"/>
    <mergeCell ref="T57:U57"/>
    <mergeCell ref="W57:X57"/>
    <mergeCell ref="Y57:Z57"/>
    <mergeCell ref="AA57:AB57"/>
    <mergeCell ref="AC57:AH57"/>
    <mergeCell ref="AI57:AK57"/>
    <mergeCell ref="AL57:AN57"/>
    <mergeCell ref="B58:D58"/>
    <mergeCell ref="F58:I58"/>
    <mergeCell ref="J58:M58"/>
    <mergeCell ref="N58:O58"/>
    <mergeCell ref="P58:Q58"/>
    <mergeCell ref="R58:S58"/>
    <mergeCell ref="T58:U58"/>
    <mergeCell ref="W58:X58"/>
    <mergeCell ref="Y58:Z58"/>
    <mergeCell ref="AA58:AB58"/>
    <mergeCell ref="AC58:AH58"/>
    <mergeCell ref="AI58:AK58"/>
    <mergeCell ref="AL58:AN58"/>
    <mergeCell ref="B59:D59"/>
    <mergeCell ref="F59:I59"/>
    <mergeCell ref="J59:M59"/>
    <mergeCell ref="N59:O59"/>
    <mergeCell ref="P59:Q59"/>
    <mergeCell ref="R59:S59"/>
    <mergeCell ref="T59:U59"/>
    <mergeCell ref="W59:X59"/>
    <mergeCell ref="Y59:Z59"/>
    <mergeCell ref="AA59:AB59"/>
    <mergeCell ref="AC59:AH59"/>
    <mergeCell ref="AI59:AK59"/>
    <mergeCell ref="AL59:AN59"/>
    <mergeCell ref="B60:D60"/>
    <mergeCell ref="F60:I60"/>
    <mergeCell ref="J60:M60"/>
    <mergeCell ref="N60:O60"/>
    <mergeCell ref="P60:Q60"/>
    <mergeCell ref="R60:S60"/>
    <mergeCell ref="T60:U60"/>
    <mergeCell ref="W60:X60"/>
    <mergeCell ref="Y60:Z60"/>
    <mergeCell ref="AA60:AB60"/>
    <mergeCell ref="AC60:AH60"/>
    <mergeCell ref="AI60:AK60"/>
    <mergeCell ref="AL60:AN60"/>
    <mergeCell ref="B61:D61"/>
    <mergeCell ref="F61:I61"/>
    <mergeCell ref="J61:M61"/>
    <mergeCell ref="N61:O61"/>
    <mergeCell ref="P61:Q61"/>
    <mergeCell ref="R61:S61"/>
    <mergeCell ref="T61:U61"/>
    <mergeCell ref="W61:X61"/>
    <mergeCell ref="Y61:Z61"/>
    <mergeCell ref="AA61:AB61"/>
    <mergeCell ref="AC61:AH61"/>
    <mergeCell ref="AI61:AK61"/>
    <mergeCell ref="AL61:AN61"/>
    <mergeCell ref="B62:D62"/>
    <mergeCell ref="F62:I62"/>
    <mergeCell ref="J62:M62"/>
    <mergeCell ref="N62:O62"/>
    <mergeCell ref="P62:Q62"/>
    <mergeCell ref="R62:S62"/>
    <mergeCell ref="T62:U62"/>
    <mergeCell ref="W62:X62"/>
    <mergeCell ref="Y62:Z62"/>
    <mergeCell ref="AA62:AB62"/>
    <mergeCell ref="AC62:AH62"/>
    <mergeCell ref="AI62:AK62"/>
    <mergeCell ref="AL62:AN62"/>
    <mergeCell ref="B63:D63"/>
    <mergeCell ref="F63:I63"/>
    <mergeCell ref="J63:M63"/>
    <mergeCell ref="N63:O63"/>
    <mergeCell ref="P63:Q63"/>
    <mergeCell ref="R63:S63"/>
    <mergeCell ref="T63:U63"/>
    <mergeCell ref="W63:X63"/>
    <mergeCell ref="Y63:Z63"/>
    <mergeCell ref="AA63:AB63"/>
    <mergeCell ref="AC63:AH63"/>
    <mergeCell ref="AI63:AK63"/>
    <mergeCell ref="AL63:AN63"/>
    <mergeCell ref="B64:D64"/>
    <mergeCell ref="F64:I64"/>
    <mergeCell ref="J64:M64"/>
    <mergeCell ref="N64:O64"/>
    <mergeCell ref="P64:Q64"/>
    <mergeCell ref="R64:S64"/>
    <mergeCell ref="T64:U64"/>
    <mergeCell ref="W64:X64"/>
    <mergeCell ref="Y64:Z64"/>
    <mergeCell ref="AA64:AB64"/>
    <mergeCell ref="AC64:AH64"/>
    <mergeCell ref="AI64:AK64"/>
    <mergeCell ref="AL64:AN64"/>
    <mergeCell ref="B65:D65"/>
    <mergeCell ref="F65:I65"/>
    <mergeCell ref="J65:M65"/>
    <mergeCell ref="N65:O65"/>
    <mergeCell ref="P65:Q65"/>
    <mergeCell ref="R65:S65"/>
    <mergeCell ref="T65:U65"/>
    <mergeCell ref="W65:X65"/>
    <mergeCell ref="Y65:Z65"/>
    <mergeCell ref="AA65:AB65"/>
    <mergeCell ref="AC65:AH65"/>
    <mergeCell ref="AI65:AK65"/>
    <mergeCell ref="AL65:AN65"/>
    <mergeCell ref="B66:D66"/>
    <mergeCell ref="F66:I66"/>
    <mergeCell ref="J66:M66"/>
    <mergeCell ref="N66:O66"/>
    <mergeCell ref="P66:Q66"/>
    <mergeCell ref="R66:S66"/>
    <mergeCell ref="T66:U66"/>
    <mergeCell ref="W66:X66"/>
    <mergeCell ref="Y66:Z66"/>
    <mergeCell ref="AA66:AB66"/>
    <mergeCell ref="AC66:AH66"/>
    <mergeCell ref="AI66:AK66"/>
    <mergeCell ref="AL66:AN66"/>
    <mergeCell ref="B67:D67"/>
    <mergeCell ref="F67:I67"/>
    <mergeCell ref="J67:M67"/>
    <mergeCell ref="N67:O67"/>
    <mergeCell ref="P67:Q67"/>
    <mergeCell ref="R67:S67"/>
    <mergeCell ref="T67:U67"/>
    <mergeCell ref="W67:X67"/>
    <mergeCell ref="Y67:Z67"/>
    <mergeCell ref="AA67:AB67"/>
    <mergeCell ref="AC67:AH67"/>
    <mergeCell ref="AI67:AK67"/>
    <mergeCell ref="AL67:AN67"/>
    <mergeCell ref="B68:D68"/>
    <mergeCell ref="F68:I68"/>
    <mergeCell ref="J68:M68"/>
    <mergeCell ref="N68:O68"/>
    <mergeCell ref="P68:Q68"/>
    <mergeCell ref="R68:S68"/>
    <mergeCell ref="T68:U68"/>
    <mergeCell ref="W68:X68"/>
    <mergeCell ref="Y68:Z68"/>
    <mergeCell ref="AA68:AB68"/>
    <mergeCell ref="AC68:AH68"/>
    <mergeCell ref="AI68:AK68"/>
    <mergeCell ref="AL68:AN68"/>
    <mergeCell ref="B69:D69"/>
    <mergeCell ref="F69:I69"/>
    <mergeCell ref="J69:M69"/>
    <mergeCell ref="N69:O69"/>
    <mergeCell ref="P69:Q69"/>
    <mergeCell ref="R69:S69"/>
    <mergeCell ref="T69:U69"/>
    <mergeCell ref="W69:X69"/>
    <mergeCell ref="Y69:Z69"/>
    <mergeCell ref="AA69:AB69"/>
    <mergeCell ref="AC69:AH69"/>
    <mergeCell ref="AI69:AK69"/>
    <mergeCell ref="AL69:AN69"/>
    <mergeCell ref="B70:D70"/>
    <mergeCell ref="F70:I70"/>
    <mergeCell ref="J70:M70"/>
    <mergeCell ref="N70:O70"/>
    <mergeCell ref="P70:Q70"/>
    <mergeCell ref="R70:S70"/>
    <mergeCell ref="T70:U70"/>
    <mergeCell ref="W70:X70"/>
    <mergeCell ref="Y70:Z70"/>
    <mergeCell ref="AA70:AB70"/>
    <mergeCell ref="AC70:AH70"/>
    <mergeCell ref="AI70:AK70"/>
    <mergeCell ref="AL70:AN70"/>
    <mergeCell ref="B71:D71"/>
    <mergeCell ref="F71:I71"/>
    <mergeCell ref="J71:M71"/>
    <mergeCell ref="N71:O71"/>
    <mergeCell ref="P71:Q71"/>
    <mergeCell ref="R71:S71"/>
    <mergeCell ref="T71:U71"/>
    <mergeCell ref="W71:X71"/>
    <mergeCell ref="Y71:Z71"/>
    <mergeCell ref="AA71:AB71"/>
    <mergeCell ref="AC71:AH71"/>
    <mergeCell ref="AI71:AK71"/>
    <mergeCell ref="AL71:AN71"/>
    <mergeCell ref="B72:D72"/>
    <mergeCell ref="F72:I72"/>
    <mergeCell ref="J72:M72"/>
    <mergeCell ref="N72:O72"/>
    <mergeCell ref="P72:Q72"/>
    <mergeCell ref="R72:S72"/>
    <mergeCell ref="T72:U72"/>
    <mergeCell ref="W72:X72"/>
    <mergeCell ref="Y72:Z72"/>
    <mergeCell ref="AA72:AB72"/>
    <mergeCell ref="AC72:AH72"/>
    <mergeCell ref="AI72:AK72"/>
    <mergeCell ref="AL72:AN72"/>
    <mergeCell ref="B73:D73"/>
    <mergeCell ref="F73:I73"/>
    <mergeCell ref="J73:M73"/>
    <mergeCell ref="N73:O73"/>
    <mergeCell ref="P73:Q73"/>
    <mergeCell ref="R73:S73"/>
    <mergeCell ref="T73:U73"/>
    <mergeCell ref="W73:X73"/>
    <mergeCell ref="Y73:Z73"/>
    <mergeCell ref="AA73:AB73"/>
    <mergeCell ref="AC73:AH73"/>
    <mergeCell ref="AI73:AK73"/>
    <mergeCell ref="AL73:AN73"/>
    <mergeCell ref="B74:D74"/>
    <mergeCell ref="F74:I74"/>
    <mergeCell ref="J74:M74"/>
    <mergeCell ref="N74:O74"/>
    <mergeCell ref="P74:Q74"/>
    <mergeCell ref="R74:S74"/>
    <mergeCell ref="T74:U74"/>
    <mergeCell ref="W74:X74"/>
    <mergeCell ref="Y74:Z74"/>
    <mergeCell ref="AA74:AB74"/>
    <mergeCell ref="AC74:AH74"/>
    <mergeCell ref="AI74:AK74"/>
    <mergeCell ref="AL74:AN74"/>
    <mergeCell ref="B75:D75"/>
    <mergeCell ref="F75:I75"/>
    <mergeCell ref="J75:M75"/>
    <mergeCell ref="N75:O75"/>
    <mergeCell ref="P75:Q75"/>
    <mergeCell ref="R75:S75"/>
    <mergeCell ref="T75:U75"/>
    <mergeCell ref="W75:X75"/>
    <mergeCell ref="Y75:Z75"/>
    <mergeCell ref="AA75:AB75"/>
    <mergeCell ref="AC75:AH75"/>
    <mergeCell ref="AI75:AK75"/>
    <mergeCell ref="AL75:AN75"/>
    <mergeCell ref="B76:D76"/>
    <mergeCell ref="F76:I76"/>
    <mergeCell ref="J76:M76"/>
    <mergeCell ref="N76:O76"/>
    <mergeCell ref="P76:Q76"/>
    <mergeCell ref="R76:S76"/>
    <mergeCell ref="T76:U76"/>
    <mergeCell ref="W76:X76"/>
    <mergeCell ref="Y76:Z76"/>
    <mergeCell ref="AA76:AB76"/>
    <mergeCell ref="AC76:AH76"/>
    <mergeCell ref="AI76:AK76"/>
    <mergeCell ref="AL76:AN76"/>
    <mergeCell ref="B77:D77"/>
    <mergeCell ref="F77:I77"/>
    <mergeCell ref="J77:M77"/>
    <mergeCell ref="N77:O77"/>
    <mergeCell ref="P77:Q77"/>
    <mergeCell ref="R77:S77"/>
    <mergeCell ref="T77:U77"/>
    <mergeCell ref="W77:X77"/>
    <mergeCell ref="Y77:Z77"/>
    <mergeCell ref="AA77:AB77"/>
    <mergeCell ref="AC77:AH77"/>
    <mergeCell ref="AI77:AK77"/>
    <mergeCell ref="AL77:AN77"/>
    <mergeCell ref="B78:D78"/>
    <mergeCell ref="F78:I78"/>
    <mergeCell ref="J78:M78"/>
    <mergeCell ref="N78:O78"/>
    <mergeCell ref="P78:Q78"/>
    <mergeCell ref="R78:S78"/>
    <mergeCell ref="T78:U78"/>
    <mergeCell ref="W78:X78"/>
    <mergeCell ref="Y78:Z78"/>
    <mergeCell ref="AA78:AB78"/>
    <mergeCell ref="AC78:AH78"/>
    <mergeCell ref="AI78:AK78"/>
    <mergeCell ref="AL78:AN78"/>
    <mergeCell ref="B79:D79"/>
    <mergeCell ref="F79:I79"/>
    <mergeCell ref="J79:M79"/>
    <mergeCell ref="N79:O79"/>
    <mergeCell ref="P79:Q79"/>
    <mergeCell ref="R79:S79"/>
    <mergeCell ref="T79:U79"/>
    <mergeCell ref="W79:X79"/>
    <mergeCell ref="Y79:Z79"/>
    <mergeCell ref="AA79:AB79"/>
    <mergeCell ref="AC79:AH79"/>
    <mergeCell ref="AI79:AK79"/>
    <mergeCell ref="AL79:AN79"/>
    <mergeCell ref="B80:D80"/>
    <mergeCell ref="F80:I80"/>
    <mergeCell ref="J80:M80"/>
    <mergeCell ref="N80:O80"/>
    <mergeCell ref="P80:Q80"/>
    <mergeCell ref="R80:S80"/>
    <mergeCell ref="T80:U80"/>
    <mergeCell ref="W80:X80"/>
    <mergeCell ref="Y80:Z80"/>
    <mergeCell ref="AA80:AB80"/>
    <mergeCell ref="AC80:AH80"/>
    <mergeCell ref="AI80:AK80"/>
    <mergeCell ref="AL80:AN80"/>
    <mergeCell ref="B81:D81"/>
    <mergeCell ref="F81:I81"/>
    <mergeCell ref="J81:M81"/>
    <mergeCell ref="N81:O81"/>
    <mergeCell ref="P81:Q81"/>
    <mergeCell ref="R81:S81"/>
    <mergeCell ref="T81:U81"/>
    <mergeCell ref="W81:X81"/>
    <mergeCell ref="Y81:Z81"/>
    <mergeCell ref="AA81:AB81"/>
    <mergeCell ref="AC81:AH81"/>
    <mergeCell ref="AI81:AK81"/>
    <mergeCell ref="AL81:AN81"/>
    <mergeCell ref="B82:D82"/>
    <mergeCell ref="F82:I82"/>
    <mergeCell ref="J82:M82"/>
    <mergeCell ref="N82:O82"/>
    <mergeCell ref="P82:Q82"/>
    <mergeCell ref="R82:S82"/>
    <mergeCell ref="T82:U82"/>
    <mergeCell ref="W82:X82"/>
    <mergeCell ref="Y82:Z82"/>
    <mergeCell ref="AA82:AB82"/>
    <mergeCell ref="AC82:AH82"/>
    <mergeCell ref="AI82:AK82"/>
    <mergeCell ref="AL82:AN82"/>
    <mergeCell ref="B83:D83"/>
    <mergeCell ref="F83:I83"/>
    <mergeCell ref="J83:M83"/>
    <mergeCell ref="N83:O83"/>
    <mergeCell ref="P83:Q83"/>
    <mergeCell ref="R83:S83"/>
    <mergeCell ref="T83:U83"/>
    <mergeCell ref="W83:X83"/>
    <mergeCell ref="Y83:Z83"/>
    <mergeCell ref="AA83:AB83"/>
    <mergeCell ref="AC83:AH83"/>
    <mergeCell ref="AI83:AK83"/>
    <mergeCell ref="AL83:AN83"/>
    <mergeCell ref="B84:D84"/>
    <mergeCell ref="F84:I84"/>
    <mergeCell ref="J84:M84"/>
    <mergeCell ref="N84:O84"/>
    <mergeCell ref="P84:Q84"/>
    <mergeCell ref="R84:S84"/>
    <mergeCell ref="T84:U84"/>
    <mergeCell ref="W84:X84"/>
    <mergeCell ref="Y84:Z84"/>
    <mergeCell ref="AA84:AB84"/>
    <mergeCell ref="AC84:AH84"/>
    <mergeCell ref="AI84:AK84"/>
    <mergeCell ref="AL84:AN84"/>
    <mergeCell ref="B85:D85"/>
    <mergeCell ref="F85:I85"/>
    <mergeCell ref="J85:M85"/>
    <mergeCell ref="N85:O85"/>
    <mergeCell ref="P85:Q85"/>
    <mergeCell ref="R85:S85"/>
    <mergeCell ref="T85:U85"/>
    <mergeCell ref="W85:X85"/>
    <mergeCell ref="Y85:Z85"/>
    <mergeCell ref="AA85:AB85"/>
    <mergeCell ref="AC85:AH85"/>
    <mergeCell ref="AI85:AK85"/>
    <mergeCell ref="AL85:AN85"/>
    <mergeCell ref="B86:D86"/>
    <mergeCell ref="F86:I86"/>
    <mergeCell ref="J86:M86"/>
    <mergeCell ref="N86:O86"/>
    <mergeCell ref="P86:Q86"/>
    <mergeCell ref="R86:S86"/>
    <mergeCell ref="T86:U86"/>
    <mergeCell ref="W86:X86"/>
    <mergeCell ref="Y86:Z86"/>
    <mergeCell ref="AA86:AB86"/>
    <mergeCell ref="AC86:AH86"/>
    <mergeCell ref="AI86:AK86"/>
    <mergeCell ref="AL86:AN86"/>
    <mergeCell ref="B87:D87"/>
    <mergeCell ref="F87:I87"/>
    <mergeCell ref="J87:M87"/>
    <mergeCell ref="N87:O87"/>
    <mergeCell ref="P87:Q87"/>
    <mergeCell ref="R87:S87"/>
    <mergeCell ref="T87:U87"/>
    <mergeCell ref="W87:X87"/>
    <mergeCell ref="Y87:Z87"/>
    <mergeCell ref="AA87:AB87"/>
    <mergeCell ref="AC87:AH87"/>
    <mergeCell ref="AI87:AK87"/>
    <mergeCell ref="AL87:AN87"/>
    <mergeCell ref="B88:D88"/>
    <mergeCell ref="F88:I88"/>
    <mergeCell ref="J88:M88"/>
    <mergeCell ref="N88:O88"/>
    <mergeCell ref="P88:Q88"/>
    <mergeCell ref="R88:S88"/>
    <mergeCell ref="T88:U88"/>
    <mergeCell ref="W88:X88"/>
    <mergeCell ref="Y88:Z88"/>
    <mergeCell ref="AA88:AB88"/>
    <mergeCell ref="AC88:AH88"/>
    <mergeCell ref="AI88:AK88"/>
    <mergeCell ref="AL88:AN88"/>
    <mergeCell ref="B89:D89"/>
    <mergeCell ref="F89:I89"/>
    <mergeCell ref="J89:M89"/>
    <mergeCell ref="N89:O89"/>
    <mergeCell ref="P89:Q89"/>
    <mergeCell ref="R89:S89"/>
    <mergeCell ref="T89:U89"/>
    <mergeCell ref="W89:X89"/>
    <mergeCell ref="Y89:Z89"/>
    <mergeCell ref="AA89:AB89"/>
    <mergeCell ref="AC89:AH89"/>
    <mergeCell ref="AI89:AK89"/>
    <mergeCell ref="AL89:AN89"/>
    <mergeCell ref="B90:D90"/>
    <mergeCell ref="F90:I90"/>
    <mergeCell ref="J90:M90"/>
    <mergeCell ref="N90:O90"/>
    <mergeCell ref="P90:Q90"/>
    <mergeCell ref="R90:S90"/>
    <mergeCell ref="T90:U90"/>
    <mergeCell ref="W90:X90"/>
    <mergeCell ref="Y90:Z90"/>
    <mergeCell ref="AA90:AB90"/>
    <mergeCell ref="AC90:AH90"/>
    <mergeCell ref="AI90:AK90"/>
    <mergeCell ref="AL90:AN90"/>
    <mergeCell ref="B91:D91"/>
    <mergeCell ref="F91:I91"/>
    <mergeCell ref="J91:M91"/>
    <mergeCell ref="N91:O91"/>
    <mergeCell ref="P91:Q91"/>
    <mergeCell ref="R91:S91"/>
    <mergeCell ref="T91:U91"/>
    <mergeCell ref="W91:X91"/>
    <mergeCell ref="Y91:Z91"/>
    <mergeCell ref="AA91:AB91"/>
    <mergeCell ref="AC91:AH91"/>
    <mergeCell ref="AI91:AK91"/>
    <mergeCell ref="AL91:AN91"/>
    <mergeCell ref="B92:D92"/>
    <mergeCell ref="F92:I92"/>
    <mergeCell ref="J92:M92"/>
    <mergeCell ref="N92:O92"/>
    <mergeCell ref="P92:Q92"/>
    <mergeCell ref="R92:S92"/>
    <mergeCell ref="T92:U92"/>
    <mergeCell ref="W92:X92"/>
    <mergeCell ref="Y92:Z92"/>
    <mergeCell ref="AA92:AB92"/>
    <mergeCell ref="AC92:AH92"/>
    <mergeCell ref="AI92:AK92"/>
    <mergeCell ref="AL92:AN92"/>
    <mergeCell ref="B93:D93"/>
    <mergeCell ref="F93:I93"/>
    <mergeCell ref="J93:M93"/>
    <mergeCell ref="N93:O93"/>
    <mergeCell ref="P93:Q93"/>
    <mergeCell ref="R93:S93"/>
    <mergeCell ref="T93:U93"/>
    <mergeCell ref="W93:X93"/>
    <mergeCell ref="Y93:Z93"/>
    <mergeCell ref="AA93:AB93"/>
    <mergeCell ref="AC93:AH93"/>
    <mergeCell ref="AI93:AK93"/>
    <mergeCell ref="AL93:AN93"/>
    <mergeCell ref="B94:D94"/>
    <mergeCell ref="F94:I94"/>
    <mergeCell ref="J94:M94"/>
    <mergeCell ref="N94:O94"/>
    <mergeCell ref="P94:Q94"/>
    <mergeCell ref="R94:S94"/>
    <mergeCell ref="T94:U94"/>
    <mergeCell ref="W94:X94"/>
    <mergeCell ref="Y94:Z94"/>
    <mergeCell ref="AA94:AB94"/>
    <mergeCell ref="AC94:AH94"/>
    <mergeCell ref="AI94:AK94"/>
    <mergeCell ref="AL94:AN94"/>
    <mergeCell ref="B95:D95"/>
    <mergeCell ref="F95:I95"/>
    <mergeCell ref="J95:M95"/>
    <mergeCell ref="N95:O95"/>
    <mergeCell ref="P95:Q95"/>
    <mergeCell ref="R95:S95"/>
    <mergeCell ref="T95:U95"/>
    <mergeCell ref="W95:X95"/>
    <mergeCell ref="Y95:Z95"/>
    <mergeCell ref="AA95:AB95"/>
    <mergeCell ref="AC95:AH95"/>
    <mergeCell ref="AI95:AK95"/>
    <mergeCell ref="AL95:AN95"/>
    <mergeCell ref="B96:D96"/>
    <mergeCell ref="F96:I96"/>
    <mergeCell ref="J96:M96"/>
    <mergeCell ref="N96:O96"/>
    <mergeCell ref="P96:Q96"/>
    <mergeCell ref="R96:S96"/>
    <mergeCell ref="T96:U96"/>
    <mergeCell ref="W96:X96"/>
    <mergeCell ref="Y96:Z96"/>
    <mergeCell ref="AA96:AB96"/>
    <mergeCell ref="AC96:AH96"/>
    <mergeCell ref="AI96:AK96"/>
    <mergeCell ref="AL96:AN96"/>
    <mergeCell ref="B97:D97"/>
    <mergeCell ref="F97:I97"/>
    <mergeCell ref="J97:M97"/>
    <mergeCell ref="N97:O97"/>
    <mergeCell ref="P97:Q97"/>
    <mergeCell ref="R97:S97"/>
    <mergeCell ref="T97:U97"/>
    <mergeCell ref="W97:X97"/>
    <mergeCell ref="Y97:Z97"/>
    <mergeCell ref="AA97:AB97"/>
    <mergeCell ref="AC97:AH97"/>
    <mergeCell ref="AI97:AK97"/>
    <mergeCell ref="AL97:AN97"/>
    <mergeCell ref="B98:D98"/>
    <mergeCell ref="F98:I98"/>
    <mergeCell ref="J98:M98"/>
    <mergeCell ref="N98:O98"/>
    <mergeCell ref="P98:Q98"/>
    <mergeCell ref="R98:S98"/>
    <mergeCell ref="T98:U98"/>
    <mergeCell ref="W98:X98"/>
    <mergeCell ref="Y98:Z98"/>
    <mergeCell ref="AA98:AB98"/>
    <mergeCell ref="AC98:AH98"/>
    <mergeCell ref="AI98:AK98"/>
    <mergeCell ref="AL98:AN98"/>
    <mergeCell ref="B99:D99"/>
    <mergeCell ref="F99:I99"/>
    <mergeCell ref="J99:M99"/>
    <mergeCell ref="N99:O99"/>
    <mergeCell ref="P99:Q99"/>
    <mergeCell ref="R99:S99"/>
    <mergeCell ref="T99:U99"/>
    <mergeCell ref="W99:X99"/>
    <mergeCell ref="Y99:Z99"/>
    <mergeCell ref="AA99:AB99"/>
    <mergeCell ref="AC99:AH99"/>
    <mergeCell ref="AI99:AK99"/>
    <mergeCell ref="AL99:AN99"/>
    <mergeCell ref="B100:D100"/>
    <mergeCell ref="F100:I100"/>
    <mergeCell ref="J100:M100"/>
    <mergeCell ref="N100:O100"/>
    <mergeCell ref="P100:Q100"/>
    <mergeCell ref="R100:S100"/>
    <mergeCell ref="T100:U100"/>
    <mergeCell ref="W100:X100"/>
    <mergeCell ref="Y100:Z100"/>
    <mergeCell ref="AA100:AB100"/>
    <mergeCell ref="AC100:AH100"/>
    <mergeCell ref="AI100:AK100"/>
    <mergeCell ref="AL100:AN100"/>
    <mergeCell ref="B101:D101"/>
    <mergeCell ref="F101:I101"/>
    <mergeCell ref="J101:M101"/>
    <mergeCell ref="N101:O101"/>
    <mergeCell ref="P101:Q101"/>
    <mergeCell ref="R101:S101"/>
    <mergeCell ref="T101:U101"/>
    <mergeCell ref="W101:X101"/>
    <mergeCell ref="Y101:Z101"/>
    <mergeCell ref="AA101:AB101"/>
    <mergeCell ref="AC101:AH101"/>
    <mergeCell ref="AI101:AK101"/>
    <mergeCell ref="AL101:AN101"/>
    <mergeCell ref="B102:D102"/>
    <mergeCell ref="F102:I102"/>
    <mergeCell ref="J102:M102"/>
    <mergeCell ref="N102:O102"/>
    <mergeCell ref="P102:Q102"/>
    <mergeCell ref="R102:S102"/>
    <mergeCell ref="T102:U102"/>
    <mergeCell ref="W102:X102"/>
    <mergeCell ref="Y102:Z102"/>
    <mergeCell ref="AA102:AB102"/>
    <mergeCell ref="AC102:AH102"/>
    <mergeCell ref="AI102:AK102"/>
    <mergeCell ref="AL102:AN102"/>
    <mergeCell ref="B103:D103"/>
    <mergeCell ref="F103:I103"/>
    <mergeCell ref="J103:M103"/>
    <mergeCell ref="N103:O103"/>
    <mergeCell ref="P103:Q103"/>
    <mergeCell ref="R103:S103"/>
    <mergeCell ref="T103:U103"/>
    <mergeCell ref="W103:X103"/>
    <mergeCell ref="Y103:Z103"/>
    <mergeCell ref="AA103:AB103"/>
    <mergeCell ref="AC103:AH103"/>
    <mergeCell ref="AI103:AK103"/>
    <mergeCell ref="AL103:AN103"/>
    <mergeCell ref="B104:D104"/>
    <mergeCell ref="F104:I104"/>
    <mergeCell ref="J104:M104"/>
    <mergeCell ref="N104:O104"/>
    <mergeCell ref="P104:Q104"/>
    <mergeCell ref="R104:S104"/>
    <mergeCell ref="T104:U104"/>
    <mergeCell ref="W104:X104"/>
    <mergeCell ref="Y104:Z104"/>
    <mergeCell ref="AA104:AB104"/>
    <mergeCell ref="AC104:AH104"/>
    <mergeCell ref="AI104:AK104"/>
    <mergeCell ref="AL104:AN104"/>
    <mergeCell ref="B105:D105"/>
    <mergeCell ref="F105:I105"/>
    <mergeCell ref="J105:M105"/>
    <mergeCell ref="N105:O105"/>
    <mergeCell ref="P105:Q105"/>
    <mergeCell ref="R105:S105"/>
    <mergeCell ref="T105:U105"/>
    <mergeCell ref="W105:X105"/>
    <mergeCell ref="Y105:Z105"/>
    <mergeCell ref="AA105:AB105"/>
    <mergeCell ref="AC105:AH105"/>
    <mergeCell ref="AI105:AK105"/>
    <mergeCell ref="AL105:AN105"/>
    <mergeCell ref="B106:D106"/>
    <mergeCell ref="F106:I106"/>
    <mergeCell ref="J106:M106"/>
    <mergeCell ref="N106:O106"/>
    <mergeCell ref="P106:Q106"/>
    <mergeCell ref="R106:S106"/>
    <mergeCell ref="T106:U106"/>
    <mergeCell ref="W106:X106"/>
    <mergeCell ref="Y106:Z106"/>
    <mergeCell ref="AA106:AB106"/>
    <mergeCell ref="AC106:AH106"/>
    <mergeCell ref="AI106:AK106"/>
    <mergeCell ref="AL106:AN106"/>
    <mergeCell ref="B107:D107"/>
    <mergeCell ref="F107:I107"/>
    <mergeCell ref="J107:M107"/>
    <mergeCell ref="N107:O107"/>
    <mergeCell ref="P107:Q107"/>
    <mergeCell ref="R107:S107"/>
    <mergeCell ref="T107:U107"/>
    <mergeCell ref="W107:X107"/>
    <mergeCell ref="Y107:Z107"/>
    <mergeCell ref="AA107:AB107"/>
    <mergeCell ref="AC107:AH107"/>
    <mergeCell ref="AI107:AK107"/>
    <mergeCell ref="AL107:AN107"/>
    <mergeCell ref="B108:D108"/>
    <mergeCell ref="F108:I108"/>
    <mergeCell ref="J108:M108"/>
    <mergeCell ref="N108:O108"/>
    <mergeCell ref="P108:Q108"/>
    <mergeCell ref="R108:S108"/>
    <mergeCell ref="T108:U108"/>
    <mergeCell ref="W108:X108"/>
    <mergeCell ref="Y108:Z108"/>
    <mergeCell ref="AA108:AB108"/>
    <mergeCell ref="AC108:AH108"/>
    <mergeCell ref="AI108:AK108"/>
    <mergeCell ref="AL108:AN108"/>
    <mergeCell ref="B109:D109"/>
    <mergeCell ref="F109:I109"/>
    <mergeCell ref="J109:M109"/>
    <mergeCell ref="N109:O109"/>
    <mergeCell ref="P109:Q109"/>
    <mergeCell ref="R109:S109"/>
    <mergeCell ref="T109:U109"/>
    <mergeCell ref="W109:X109"/>
    <mergeCell ref="Y109:Z109"/>
    <mergeCell ref="AA109:AB109"/>
    <mergeCell ref="AC109:AH109"/>
    <mergeCell ref="AI109:AK109"/>
    <mergeCell ref="AL109:AN109"/>
    <mergeCell ref="B110:D110"/>
    <mergeCell ref="F110:I110"/>
    <mergeCell ref="J110:M110"/>
    <mergeCell ref="N110:O110"/>
    <mergeCell ref="P110:Q110"/>
    <mergeCell ref="R110:S110"/>
    <mergeCell ref="T110:U110"/>
    <mergeCell ref="W110:X110"/>
    <mergeCell ref="Y110:Z110"/>
    <mergeCell ref="AA110:AB110"/>
    <mergeCell ref="AC110:AH110"/>
    <mergeCell ref="AI110:AK110"/>
    <mergeCell ref="AL110:AN110"/>
    <mergeCell ref="B111:D111"/>
    <mergeCell ref="F111:I111"/>
    <mergeCell ref="J111:M111"/>
    <mergeCell ref="N111:O111"/>
    <mergeCell ref="P111:Q111"/>
    <mergeCell ref="R111:S111"/>
    <mergeCell ref="T111:U111"/>
    <mergeCell ref="W111:X111"/>
    <mergeCell ref="Y111:Z111"/>
    <mergeCell ref="AA111:AB111"/>
    <mergeCell ref="AC111:AH111"/>
    <mergeCell ref="AI111:AK111"/>
    <mergeCell ref="AL111:AN111"/>
    <mergeCell ref="B112:D112"/>
    <mergeCell ref="F112:I112"/>
    <mergeCell ref="J112:M112"/>
    <mergeCell ref="N112:O112"/>
    <mergeCell ref="P112:Q112"/>
    <mergeCell ref="R112:S112"/>
    <mergeCell ref="T112:U112"/>
    <mergeCell ref="W112:X112"/>
    <mergeCell ref="Y112:Z112"/>
    <mergeCell ref="AA112:AB112"/>
    <mergeCell ref="AC112:AH112"/>
    <mergeCell ref="AI112:AK112"/>
    <mergeCell ref="AL112:AN112"/>
    <mergeCell ref="B113:D113"/>
    <mergeCell ref="F113:I113"/>
    <mergeCell ref="J113:M113"/>
    <mergeCell ref="N113:O113"/>
    <mergeCell ref="P113:Q113"/>
    <mergeCell ref="R113:S113"/>
    <mergeCell ref="T113:U113"/>
    <mergeCell ref="W113:X113"/>
    <mergeCell ref="Y113:Z113"/>
    <mergeCell ref="AA113:AB113"/>
    <mergeCell ref="AC113:AH113"/>
    <mergeCell ref="AI113:AK113"/>
    <mergeCell ref="AL113:AN113"/>
    <mergeCell ref="B114:D114"/>
    <mergeCell ref="F114:I114"/>
    <mergeCell ref="J114:M114"/>
    <mergeCell ref="N114:O114"/>
    <mergeCell ref="P114:Q114"/>
    <mergeCell ref="R114:S114"/>
    <mergeCell ref="T114:U114"/>
    <mergeCell ref="W114:X114"/>
    <mergeCell ref="Y114:Z114"/>
    <mergeCell ref="AA114:AB114"/>
    <mergeCell ref="AC114:AH114"/>
    <mergeCell ref="AI114:AK114"/>
    <mergeCell ref="AL114:AN114"/>
    <mergeCell ref="B115:D115"/>
    <mergeCell ref="F115:I115"/>
    <mergeCell ref="J115:M115"/>
    <mergeCell ref="N115:O115"/>
    <mergeCell ref="P115:Q115"/>
    <mergeCell ref="R115:S115"/>
    <mergeCell ref="T115:U115"/>
    <mergeCell ref="W115:X115"/>
    <mergeCell ref="Y115:Z115"/>
    <mergeCell ref="AA115:AB115"/>
    <mergeCell ref="AC115:AH115"/>
    <mergeCell ref="AI115:AK115"/>
    <mergeCell ref="AL115:AN115"/>
    <mergeCell ref="B116:D116"/>
    <mergeCell ref="F116:I116"/>
    <mergeCell ref="J116:M116"/>
    <mergeCell ref="N116:O116"/>
    <mergeCell ref="P116:Q116"/>
    <mergeCell ref="R116:S116"/>
    <mergeCell ref="T116:U116"/>
    <mergeCell ref="W116:X116"/>
    <mergeCell ref="Y116:Z116"/>
    <mergeCell ref="AA116:AB116"/>
    <mergeCell ref="AC116:AH116"/>
    <mergeCell ref="AI116:AK116"/>
    <mergeCell ref="AL116:AN116"/>
    <mergeCell ref="B117:D117"/>
    <mergeCell ref="F117:I117"/>
    <mergeCell ref="J117:M117"/>
    <mergeCell ref="N117:O117"/>
    <mergeCell ref="P117:Q117"/>
    <mergeCell ref="R117:S117"/>
    <mergeCell ref="T117:U117"/>
    <mergeCell ref="W117:X117"/>
    <mergeCell ref="Y117:Z117"/>
    <mergeCell ref="AA117:AB117"/>
    <mergeCell ref="AC117:AH117"/>
    <mergeCell ref="AI117:AK117"/>
    <mergeCell ref="AL117:AN117"/>
    <mergeCell ref="B118:D118"/>
    <mergeCell ref="F118:I118"/>
    <mergeCell ref="J118:M118"/>
    <mergeCell ref="N118:O118"/>
    <mergeCell ref="P118:Q118"/>
    <mergeCell ref="R118:S118"/>
    <mergeCell ref="T118:U118"/>
    <mergeCell ref="W118:X118"/>
    <mergeCell ref="Y118:Z118"/>
    <mergeCell ref="AA118:AB118"/>
    <mergeCell ref="AC118:AH118"/>
    <mergeCell ref="AI118:AK118"/>
    <mergeCell ref="AL118:AN118"/>
    <mergeCell ref="B119:D119"/>
    <mergeCell ref="F119:I119"/>
    <mergeCell ref="J119:M119"/>
    <mergeCell ref="N119:O119"/>
    <mergeCell ref="P119:Q119"/>
    <mergeCell ref="R119:S119"/>
    <mergeCell ref="T119:U119"/>
    <mergeCell ref="W119:X119"/>
    <mergeCell ref="Y119:Z119"/>
    <mergeCell ref="AA119:AB119"/>
    <mergeCell ref="AC119:AH119"/>
    <mergeCell ref="AI119:AK119"/>
    <mergeCell ref="AL119:AN119"/>
    <mergeCell ref="B120:D120"/>
    <mergeCell ref="F120:I120"/>
    <mergeCell ref="J120:M120"/>
    <mergeCell ref="N120:O120"/>
    <mergeCell ref="P120:Q120"/>
    <mergeCell ref="R120:S120"/>
    <mergeCell ref="T120:U120"/>
    <mergeCell ref="W120:X120"/>
    <mergeCell ref="Y120:Z120"/>
    <mergeCell ref="AA120:AB120"/>
    <mergeCell ref="AC120:AH120"/>
    <mergeCell ref="AI120:AK120"/>
    <mergeCell ref="AL120:AN120"/>
    <mergeCell ref="B121:D121"/>
    <mergeCell ref="F121:I121"/>
    <mergeCell ref="J121:M121"/>
    <mergeCell ref="N121:O121"/>
    <mergeCell ref="P121:Q121"/>
    <mergeCell ref="R121:S121"/>
    <mergeCell ref="T121:U121"/>
    <mergeCell ref="W121:X121"/>
    <mergeCell ref="Y121:Z121"/>
    <mergeCell ref="AA121:AB121"/>
    <mergeCell ref="AC121:AH121"/>
    <mergeCell ref="AI121:AK121"/>
    <mergeCell ref="AL121:AN121"/>
    <mergeCell ref="B122:D122"/>
    <mergeCell ref="F122:I122"/>
    <mergeCell ref="J122:M122"/>
    <mergeCell ref="N122:O122"/>
    <mergeCell ref="P122:Q122"/>
    <mergeCell ref="R122:S122"/>
    <mergeCell ref="T122:U122"/>
    <mergeCell ref="W122:X122"/>
    <mergeCell ref="Y122:Z122"/>
    <mergeCell ref="AA122:AB122"/>
    <mergeCell ref="AC122:AH122"/>
    <mergeCell ref="AI122:AK122"/>
    <mergeCell ref="AL122:AN122"/>
    <mergeCell ref="B123:D123"/>
    <mergeCell ref="F123:I123"/>
    <mergeCell ref="J123:M123"/>
    <mergeCell ref="N123:O123"/>
    <mergeCell ref="P123:Q123"/>
    <mergeCell ref="R123:S123"/>
    <mergeCell ref="T123:U123"/>
    <mergeCell ref="W123:X123"/>
    <mergeCell ref="Y123:Z123"/>
    <mergeCell ref="AA123:AB123"/>
    <mergeCell ref="AC123:AH123"/>
    <mergeCell ref="AI123:AK123"/>
    <mergeCell ref="AL123:AN123"/>
    <mergeCell ref="B124:D124"/>
    <mergeCell ref="F124:I124"/>
    <mergeCell ref="J124:M124"/>
    <mergeCell ref="N124:O124"/>
    <mergeCell ref="P124:Q124"/>
    <mergeCell ref="R124:S124"/>
    <mergeCell ref="T124:U124"/>
    <mergeCell ref="W124:X124"/>
    <mergeCell ref="Y124:Z124"/>
    <mergeCell ref="AA124:AB124"/>
    <mergeCell ref="AC124:AH124"/>
    <mergeCell ref="AI124:AK124"/>
    <mergeCell ref="AL124:AN124"/>
    <mergeCell ref="B125:D125"/>
    <mergeCell ref="F125:I125"/>
    <mergeCell ref="J125:M125"/>
    <mergeCell ref="N125:O125"/>
    <mergeCell ref="P125:Q125"/>
    <mergeCell ref="R125:S125"/>
    <mergeCell ref="T125:U125"/>
    <mergeCell ref="W125:X125"/>
    <mergeCell ref="Y125:Z125"/>
    <mergeCell ref="AA125:AB125"/>
    <mergeCell ref="AC125:AH125"/>
    <mergeCell ref="AI125:AK125"/>
    <mergeCell ref="AL125:AN125"/>
    <mergeCell ref="B126:D126"/>
    <mergeCell ref="F126:I126"/>
    <mergeCell ref="J126:M126"/>
    <mergeCell ref="N126:O126"/>
    <mergeCell ref="P126:Q126"/>
    <mergeCell ref="R126:S126"/>
    <mergeCell ref="T126:U126"/>
    <mergeCell ref="W126:X126"/>
    <mergeCell ref="Y126:Z126"/>
    <mergeCell ref="AA126:AB126"/>
    <mergeCell ref="AC126:AH126"/>
    <mergeCell ref="AI126:AK126"/>
    <mergeCell ref="AL126:AN126"/>
    <mergeCell ref="B127:D127"/>
    <mergeCell ref="F127:I127"/>
    <mergeCell ref="J127:M127"/>
    <mergeCell ref="N127:O127"/>
    <mergeCell ref="P127:Q127"/>
    <mergeCell ref="R127:S127"/>
    <mergeCell ref="T127:U127"/>
    <mergeCell ref="W127:X127"/>
    <mergeCell ref="Y127:Z127"/>
    <mergeCell ref="AA127:AB127"/>
    <mergeCell ref="AC127:AH127"/>
    <mergeCell ref="AI127:AK127"/>
    <mergeCell ref="AL127:AN127"/>
    <mergeCell ref="B128:D128"/>
    <mergeCell ref="F128:I128"/>
    <mergeCell ref="J128:M128"/>
    <mergeCell ref="N128:O128"/>
    <mergeCell ref="P128:Q128"/>
    <mergeCell ref="R128:S128"/>
    <mergeCell ref="T128:U128"/>
    <mergeCell ref="W128:X128"/>
    <mergeCell ref="Y128:Z128"/>
    <mergeCell ref="AA128:AB128"/>
    <mergeCell ref="AC128:AH128"/>
    <mergeCell ref="AI128:AK128"/>
    <mergeCell ref="AL128:AN128"/>
    <mergeCell ref="B129:D129"/>
    <mergeCell ref="F129:I129"/>
    <mergeCell ref="J129:M129"/>
    <mergeCell ref="N129:O129"/>
    <mergeCell ref="P129:Q129"/>
    <mergeCell ref="R129:S129"/>
    <mergeCell ref="T129:U129"/>
    <mergeCell ref="W129:X129"/>
    <mergeCell ref="Y129:Z129"/>
    <mergeCell ref="AA129:AB129"/>
    <mergeCell ref="AC129:AH129"/>
    <mergeCell ref="AI129:AK129"/>
    <mergeCell ref="AL129:AN129"/>
    <mergeCell ref="B130:D130"/>
    <mergeCell ref="F130:I130"/>
    <mergeCell ref="J130:M130"/>
    <mergeCell ref="N130:O130"/>
    <mergeCell ref="P130:Q130"/>
    <mergeCell ref="R130:S130"/>
    <mergeCell ref="T130:U130"/>
    <mergeCell ref="W130:X130"/>
    <mergeCell ref="Y130:Z130"/>
    <mergeCell ref="AA130:AB130"/>
    <mergeCell ref="AC130:AH130"/>
    <mergeCell ref="AI130:AK130"/>
    <mergeCell ref="AL130:AN130"/>
    <mergeCell ref="B131:D131"/>
    <mergeCell ref="F131:I131"/>
    <mergeCell ref="J131:M131"/>
    <mergeCell ref="N131:O131"/>
    <mergeCell ref="P131:Q131"/>
    <mergeCell ref="R131:S131"/>
    <mergeCell ref="T131:U131"/>
    <mergeCell ref="W131:X131"/>
    <mergeCell ref="Y131:Z131"/>
    <mergeCell ref="AA131:AB131"/>
    <mergeCell ref="AC131:AH131"/>
    <mergeCell ref="AI131:AK131"/>
    <mergeCell ref="AL131:AN131"/>
    <mergeCell ref="B132:D132"/>
    <mergeCell ref="F132:I132"/>
    <mergeCell ref="J132:M132"/>
    <mergeCell ref="N132:O132"/>
    <mergeCell ref="P132:Q132"/>
    <mergeCell ref="R132:S132"/>
    <mergeCell ref="T132:U132"/>
    <mergeCell ref="W132:X132"/>
    <mergeCell ref="Y132:Z132"/>
    <mergeCell ref="AA132:AB132"/>
    <mergeCell ref="AC132:AH132"/>
    <mergeCell ref="AI132:AK132"/>
    <mergeCell ref="AL132:AN132"/>
    <mergeCell ref="B133:D133"/>
    <mergeCell ref="F133:I133"/>
    <mergeCell ref="J133:M133"/>
    <mergeCell ref="N133:O133"/>
    <mergeCell ref="P133:Q133"/>
    <mergeCell ref="R133:S133"/>
    <mergeCell ref="T133:U133"/>
    <mergeCell ref="W133:X133"/>
    <mergeCell ref="Y133:Z133"/>
    <mergeCell ref="AA133:AB133"/>
    <mergeCell ref="AC133:AH133"/>
    <mergeCell ref="AI133:AK133"/>
    <mergeCell ref="AL133:AN133"/>
    <mergeCell ref="B134:D134"/>
    <mergeCell ref="F134:I134"/>
    <mergeCell ref="J134:M134"/>
    <mergeCell ref="N134:O134"/>
    <mergeCell ref="P134:Q134"/>
    <mergeCell ref="R134:S134"/>
    <mergeCell ref="T134:U134"/>
    <mergeCell ref="W134:X134"/>
    <mergeCell ref="Y134:Z134"/>
    <mergeCell ref="AA134:AB134"/>
    <mergeCell ref="AC134:AH134"/>
    <mergeCell ref="AI134:AK134"/>
    <mergeCell ref="AL134:AN134"/>
    <mergeCell ref="B135:D135"/>
    <mergeCell ref="F135:I135"/>
    <mergeCell ref="J135:M135"/>
    <mergeCell ref="N135:O135"/>
    <mergeCell ref="P135:Q135"/>
    <mergeCell ref="R135:S135"/>
    <mergeCell ref="T135:U135"/>
    <mergeCell ref="W135:X135"/>
    <mergeCell ref="Y135:Z135"/>
    <mergeCell ref="AA135:AB135"/>
    <mergeCell ref="AC135:AH135"/>
    <mergeCell ref="AI135:AK135"/>
    <mergeCell ref="AL135:AN135"/>
    <mergeCell ref="B136:D136"/>
    <mergeCell ref="F136:I136"/>
    <mergeCell ref="J136:M136"/>
    <mergeCell ref="N136:O136"/>
    <mergeCell ref="P136:Q136"/>
    <mergeCell ref="R136:S136"/>
    <mergeCell ref="T136:U136"/>
    <mergeCell ref="W136:X136"/>
    <mergeCell ref="Y136:Z136"/>
    <mergeCell ref="AA136:AB136"/>
    <mergeCell ref="AC136:AH136"/>
    <mergeCell ref="AI136:AK136"/>
    <mergeCell ref="AL136:AN136"/>
    <mergeCell ref="B137:D137"/>
    <mergeCell ref="F137:I137"/>
    <mergeCell ref="J137:M137"/>
    <mergeCell ref="N137:O137"/>
    <mergeCell ref="P137:Q137"/>
    <mergeCell ref="R137:S137"/>
    <mergeCell ref="T137:U137"/>
    <mergeCell ref="W137:X137"/>
    <mergeCell ref="Y137:Z137"/>
    <mergeCell ref="AA137:AB137"/>
    <mergeCell ref="AC137:AH137"/>
    <mergeCell ref="AI137:AK137"/>
    <mergeCell ref="AL137:AN137"/>
    <mergeCell ref="B138:D138"/>
    <mergeCell ref="F138:I138"/>
    <mergeCell ref="J138:M138"/>
    <mergeCell ref="N138:O138"/>
    <mergeCell ref="P138:Q138"/>
    <mergeCell ref="R138:S138"/>
    <mergeCell ref="T138:U138"/>
    <mergeCell ref="W138:X138"/>
    <mergeCell ref="Y138:Z138"/>
    <mergeCell ref="AA138:AB138"/>
    <mergeCell ref="AC138:AH138"/>
    <mergeCell ref="AI138:AK138"/>
    <mergeCell ref="AL138:AN138"/>
    <mergeCell ref="B139:D139"/>
    <mergeCell ref="F139:I139"/>
    <mergeCell ref="J139:M139"/>
    <mergeCell ref="N139:O139"/>
    <mergeCell ref="P139:Q139"/>
    <mergeCell ref="R139:S139"/>
    <mergeCell ref="T139:U139"/>
    <mergeCell ref="W139:X139"/>
    <mergeCell ref="Y139:Z139"/>
    <mergeCell ref="AA139:AB139"/>
    <mergeCell ref="AC139:AH139"/>
    <mergeCell ref="AI139:AK139"/>
    <mergeCell ref="AL139:AN139"/>
    <mergeCell ref="B140:D140"/>
    <mergeCell ref="F140:I140"/>
    <mergeCell ref="J140:M140"/>
    <mergeCell ref="N140:O140"/>
    <mergeCell ref="P140:Q140"/>
    <mergeCell ref="R140:S140"/>
    <mergeCell ref="T140:U140"/>
    <mergeCell ref="W140:X140"/>
    <mergeCell ref="Y140:Z140"/>
    <mergeCell ref="AA140:AB140"/>
    <mergeCell ref="AC140:AH140"/>
    <mergeCell ref="AI140:AK140"/>
    <mergeCell ref="AL140:AN140"/>
    <mergeCell ref="B141:D141"/>
    <mergeCell ref="F141:I141"/>
    <mergeCell ref="J141:M141"/>
    <mergeCell ref="N141:O141"/>
    <mergeCell ref="P141:Q141"/>
    <mergeCell ref="R141:S141"/>
    <mergeCell ref="T141:U141"/>
    <mergeCell ref="W141:X141"/>
    <mergeCell ref="Y141:Z141"/>
    <mergeCell ref="AA141:AB141"/>
    <mergeCell ref="AC141:AH141"/>
    <mergeCell ref="AI141:AK141"/>
    <mergeCell ref="AL141:AN141"/>
    <mergeCell ref="B142:D142"/>
    <mergeCell ref="F142:I142"/>
    <mergeCell ref="J142:M142"/>
    <mergeCell ref="N142:O142"/>
    <mergeCell ref="P142:Q142"/>
    <mergeCell ref="R142:S142"/>
    <mergeCell ref="T142:U142"/>
    <mergeCell ref="W142:X142"/>
    <mergeCell ref="Y142:Z142"/>
    <mergeCell ref="AA142:AB142"/>
    <mergeCell ref="AC142:AH142"/>
    <mergeCell ref="AI142:AK142"/>
    <mergeCell ref="AL142:AN142"/>
    <mergeCell ref="B143:D143"/>
    <mergeCell ref="F143:I143"/>
    <mergeCell ref="J143:M143"/>
    <mergeCell ref="N143:O143"/>
    <mergeCell ref="P143:Q143"/>
    <mergeCell ref="R143:S143"/>
    <mergeCell ref="T143:U143"/>
    <mergeCell ref="W143:X143"/>
    <mergeCell ref="Y143:Z143"/>
    <mergeCell ref="AA143:AB143"/>
    <mergeCell ref="AC143:AH143"/>
    <mergeCell ref="AI143:AK143"/>
    <mergeCell ref="AL143:AN143"/>
    <mergeCell ref="B144:D144"/>
    <mergeCell ref="F144:I144"/>
    <mergeCell ref="J144:M144"/>
    <mergeCell ref="N144:O144"/>
    <mergeCell ref="P144:Q144"/>
    <mergeCell ref="R144:S144"/>
    <mergeCell ref="T144:U144"/>
    <mergeCell ref="W144:X144"/>
    <mergeCell ref="Y144:Z144"/>
    <mergeCell ref="AA144:AB144"/>
    <mergeCell ref="AC144:AH144"/>
    <mergeCell ref="AI144:AK144"/>
    <mergeCell ref="AL144:AN144"/>
    <mergeCell ref="B145:D145"/>
    <mergeCell ref="F145:I145"/>
    <mergeCell ref="J145:M145"/>
    <mergeCell ref="N145:O145"/>
    <mergeCell ref="P145:Q145"/>
    <mergeCell ref="R145:S145"/>
    <mergeCell ref="T145:U145"/>
    <mergeCell ref="W145:X145"/>
    <mergeCell ref="Y145:Z145"/>
    <mergeCell ref="AA145:AB145"/>
    <mergeCell ref="AC145:AH145"/>
    <mergeCell ref="AI145:AK145"/>
    <mergeCell ref="AL145:AN145"/>
    <mergeCell ref="B146:D146"/>
    <mergeCell ref="F146:I146"/>
    <mergeCell ref="J146:M146"/>
    <mergeCell ref="N146:O146"/>
    <mergeCell ref="P146:Q146"/>
    <mergeCell ref="R146:S146"/>
    <mergeCell ref="T146:U146"/>
    <mergeCell ref="W146:X146"/>
    <mergeCell ref="Y146:Z146"/>
    <mergeCell ref="AA146:AB146"/>
    <mergeCell ref="AC146:AH146"/>
    <mergeCell ref="AI146:AK146"/>
    <mergeCell ref="AL146:AN146"/>
    <mergeCell ref="B147:D147"/>
    <mergeCell ref="F147:I147"/>
    <mergeCell ref="J147:M147"/>
    <mergeCell ref="N147:O147"/>
    <mergeCell ref="P147:Q147"/>
    <mergeCell ref="R147:S147"/>
    <mergeCell ref="T147:U147"/>
    <mergeCell ref="W147:X147"/>
    <mergeCell ref="Y147:Z147"/>
    <mergeCell ref="AA147:AB147"/>
    <mergeCell ref="AC147:AH147"/>
    <mergeCell ref="AI147:AK147"/>
    <mergeCell ref="AL147:AN147"/>
    <mergeCell ref="B148:D148"/>
    <mergeCell ref="F148:I148"/>
    <mergeCell ref="J148:M148"/>
    <mergeCell ref="N148:O148"/>
    <mergeCell ref="P148:Q148"/>
    <mergeCell ref="R148:S148"/>
    <mergeCell ref="T148:U148"/>
    <mergeCell ref="W148:X148"/>
    <mergeCell ref="Y148:Z148"/>
    <mergeCell ref="AA148:AB148"/>
    <mergeCell ref="AC148:AH148"/>
    <mergeCell ref="AI148:AK148"/>
    <mergeCell ref="AL148:AN148"/>
    <mergeCell ref="B149:D149"/>
    <mergeCell ref="F149:I149"/>
    <mergeCell ref="J149:M149"/>
    <mergeCell ref="N149:O149"/>
    <mergeCell ref="P149:Q149"/>
    <mergeCell ref="R149:S149"/>
    <mergeCell ref="T149:U149"/>
    <mergeCell ref="W149:X149"/>
    <mergeCell ref="Y149:Z149"/>
    <mergeCell ref="AA149:AB149"/>
    <mergeCell ref="AC149:AH149"/>
    <mergeCell ref="AI149:AK149"/>
    <mergeCell ref="AL149:AN149"/>
    <mergeCell ref="A150:D150"/>
    <mergeCell ref="F150:I150"/>
    <mergeCell ref="J150:M150"/>
    <mergeCell ref="N150:O150"/>
    <mergeCell ref="P150:Q150"/>
    <mergeCell ref="R150:S150"/>
    <mergeCell ref="T150:U150"/>
    <mergeCell ref="W150:X150"/>
    <mergeCell ref="Y150:Z150"/>
    <mergeCell ref="AA150:AB150"/>
    <mergeCell ref="AC150:AH150"/>
    <mergeCell ref="AI150:AK150"/>
    <mergeCell ref="AL150:AN150"/>
    <mergeCell ref="T151:U151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V9"/>
  <sheetViews>
    <sheetView workbookViewId="0">
      <selection activeCell="V16" sqref="V16"/>
    </sheetView>
  </sheetViews>
  <sheetFormatPr defaultColWidth="9" defaultRowHeight="14.25"/>
  <cols>
    <col min="1" max="1" width="3.875" style="1" customWidth="1"/>
    <col min="2" max="2" width="3.125" style="1" customWidth="1"/>
    <col min="3" max="3" width="2.375" style="1" customWidth="1"/>
    <col min="4" max="4" width="0.75" style="1" customWidth="1"/>
    <col min="5" max="5" width="6.125" style="1" customWidth="1"/>
    <col min="6" max="8" width="3.625" style="1" customWidth="1"/>
    <col min="9" max="9" width="7.125" style="1" customWidth="1"/>
    <col min="10" max="11" width="3.625" style="1" customWidth="1"/>
    <col min="12" max="12" width="3.375" style="1" customWidth="1"/>
    <col min="13" max="13" width="0.875" style="1" hidden="1" customWidth="1"/>
    <col min="14" max="14" width="3.625" style="1" customWidth="1"/>
    <col min="15" max="15" width="4.25" style="1" customWidth="1"/>
    <col min="16" max="16" width="7.375" style="1" customWidth="1"/>
    <col min="17" max="17" width="0.125" style="1" customWidth="1"/>
    <col min="18" max="18" width="6.75" style="1" customWidth="1"/>
    <col min="19" max="19" width="0.875" style="1" customWidth="1"/>
    <col min="20" max="20" width="8.875" style="1" customWidth="1"/>
    <col min="21" max="21" width="2.5" style="1" hidden="1" customWidth="1"/>
    <col min="22" max="22" width="9" style="1" customWidth="1"/>
    <col min="23" max="23" width="3.625" style="1" customWidth="1"/>
    <col min="24" max="24" width="1.5" style="1" customWidth="1"/>
    <col min="25" max="25" width="3.625" style="1" customWidth="1"/>
    <col min="26" max="26" width="4.75" style="1" customWidth="1"/>
    <col min="27" max="27" width="5.75" style="1" customWidth="1"/>
    <col min="28" max="28" width="3" style="1" customWidth="1"/>
    <col min="29" max="32" width="3.625" style="1" customWidth="1"/>
    <col min="33" max="33" width="2.75" style="1" customWidth="1"/>
    <col min="34" max="34" width="3.625" style="1" hidden="1" customWidth="1"/>
    <col min="35" max="36" width="3.625" style="1" customWidth="1"/>
    <col min="37" max="37" width="0.375" style="1" customWidth="1"/>
    <col min="38" max="39" width="3.625" style="1" customWidth="1"/>
    <col min="40" max="40" width="1.5" style="1" customWidth="1"/>
    <col min="41" max="41" width="5.125" style="1" customWidth="1"/>
    <col min="42" max="42" width="9" style="1"/>
    <col min="43" max="43" width="9" style="1" customWidth="1"/>
    <col min="44" max="16384" width="9" style="1"/>
  </cols>
  <sheetData>
    <row r="1" ht="23.25" customHeight="1" spans="1:46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52"/>
      <c r="AQ1" s="53"/>
      <c r="AR1" s="54"/>
      <c r="AS1" s="54"/>
      <c r="AT1" s="54"/>
    </row>
    <row r="2" ht="22.5" customHeight="1" spans="1:47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5"/>
      <c r="AP2" s="56"/>
      <c r="AQ2" s="56"/>
      <c r="AR2" s="57"/>
      <c r="AS2" s="57"/>
      <c r="AT2" s="57"/>
      <c r="AU2" s="56"/>
    </row>
    <row r="3" ht="22.5" customHeight="1" spans="1:48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58"/>
      <c r="AP3" s="56"/>
      <c r="AQ3" s="56"/>
      <c r="AR3" s="57"/>
      <c r="AS3" s="57"/>
      <c r="AT3" s="57"/>
      <c r="AU3" s="59"/>
      <c r="AV3" s="60"/>
    </row>
    <row r="4" ht="22.5" customHeight="1" spans="1:48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59"/>
      <c r="AQ4" s="61"/>
      <c r="AR4" s="59"/>
      <c r="AS4" s="59"/>
      <c r="AT4" s="59"/>
      <c r="AU4" s="59"/>
      <c r="AV4" s="62"/>
    </row>
    <row r="5" ht="22.5" customHeight="1" spans="1:47">
      <c r="A5" s="10" t="s">
        <v>497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63"/>
      <c r="AQ5" s="63"/>
      <c r="AR5" s="64"/>
      <c r="AS5" s="64"/>
      <c r="AT5" s="64"/>
      <c r="AU5" s="65"/>
    </row>
    <row r="6" ht="39" customHeight="1" spans="1:48">
      <c r="A6" s="26" t="s">
        <v>4</v>
      </c>
      <c r="B6" s="26" t="s">
        <v>5</v>
      </c>
      <c r="C6" s="26"/>
      <c r="D6" s="26"/>
      <c r="E6" s="26" t="s">
        <v>6</v>
      </c>
      <c r="F6" s="26" t="s">
        <v>7</v>
      </c>
      <c r="G6" s="26"/>
      <c r="H6" s="26"/>
      <c r="I6" s="26"/>
      <c r="J6" s="26" t="s">
        <v>8</v>
      </c>
      <c r="K6" s="26"/>
      <c r="L6" s="26"/>
      <c r="M6" s="26"/>
      <c r="N6" s="26" t="s">
        <v>9</v>
      </c>
      <c r="O6" s="26"/>
      <c r="P6" s="26" t="s">
        <v>10</v>
      </c>
      <c r="Q6" s="26"/>
      <c r="R6" s="26" t="s">
        <v>11</v>
      </c>
      <c r="S6" s="26"/>
      <c r="T6" s="26" t="s">
        <v>12</v>
      </c>
      <c r="U6" s="26"/>
      <c r="V6" s="88" t="s">
        <v>13</v>
      </c>
      <c r="W6" s="88" t="s">
        <v>14</v>
      </c>
      <c r="X6" s="89"/>
      <c r="Y6" s="88" t="s">
        <v>15</v>
      </c>
      <c r="Z6" s="89"/>
      <c r="AA6" s="26" t="s">
        <v>16</v>
      </c>
      <c r="AB6" s="26"/>
      <c r="AC6" s="26" t="s">
        <v>17</v>
      </c>
      <c r="AD6" s="26"/>
      <c r="AE6" s="26"/>
      <c r="AF6" s="26"/>
      <c r="AG6" s="26"/>
      <c r="AH6" s="26"/>
      <c r="AI6" s="26" t="s">
        <v>18</v>
      </c>
      <c r="AJ6" s="26"/>
      <c r="AK6" s="26"/>
      <c r="AL6" s="26" t="s">
        <v>19</v>
      </c>
      <c r="AM6" s="26"/>
      <c r="AN6" s="26"/>
      <c r="AO6" s="102" t="s">
        <v>20</v>
      </c>
      <c r="AP6" s="63"/>
      <c r="AQ6" s="63"/>
      <c r="AR6" s="64"/>
      <c r="AS6" s="64"/>
      <c r="AT6" s="64"/>
      <c r="AU6" s="59"/>
      <c r="AV6" s="62"/>
    </row>
    <row r="7" s="1" customFormat="1" ht="18.6" customHeight="1" spans="1:47">
      <c r="A7" s="14">
        <v>1</v>
      </c>
      <c r="B7" s="15" t="s">
        <v>498</v>
      </c>
      <c r="C7" s="15"/>
      <c r="D7" s="15"/>
      <c r="E7" s="40" t="s">
        <v>22</v>
      </c>
      <c r="F7" s="75" t="s">
        <v>47</v>
      </c>
      <c r="G7" s="75"/>
      <c r="H7" s="75"/>
      <c r="I7" s="75"/>
      <c r="J7" s="33" t="s">
        <v>499</v>
      </c>
      <c r="K7" s="33"/>
      <c r="L7" s="33"/>
      <c r="M7" s="33"/>
      <c r="N7" s="33" t="s">
        <v>36</v>
      </c>
      <c r="O7" s="33" t="s">
        <v>36</v>
      </c>
      <c r="P7" s="28">
        <v>102.56</v>
      </c>
      <c r="Q7" s="28"/>
      <c r="R7" s="28">
        <v>102.56</v>
      </c>
      <c r="S7" s="28"/>
      <c r="T7" s="33">
        <f>P7*1120</f>
        <v>114867.2</v>
      </c>
      <c r="U7" s="33"/>
      <c r="V7" s="34">
        <f>P7*68.32</f>
        <v>7006.8992</v>
      </c>
      <c r="W7" s="35">
        <v>0.8</v>
      </c>
      <c r="X7" s="33"/>
      <c r="Y7" s="37">
        <f>V7*W7</f>
        <v>5605.51936</v>
      </c>
      <c r="Z7" s="38"/>
      <c r="AA7" s="34">
        <f>P7*13.664</f>
        <v>1401.37984</v>
      </c>
      <c r="AB7" s="34"/>
      <c r="AC7" s="16" t="s">
        <v>500</v>
      </c>
      <c r="AD7" s="16"/>
      <c r="AE7" s="16"/>
      <c r="AF7" s="16"/>
      <c r="AG7" s="16"/>
      <c r="AH7" s="16"/>
      <c r="AI7" s="42" t="s">
        <v>27</v>
      </c>
      <c r="AJ7" s="42"/>
      <c r="AK7" s="42"/>
      <c r="AL7" s="42"/>
      <c r="AM7" s="42"/>
      <c r="AN7" s="43"/>
      <c r="AO7" s="67"/>
      <c r="AP7" s="68"/>
      <c r="AQ7" s="65"/>
      <c r="AU7" s="65"/>
    </row>
    <row r="8" ht="13.5" spans="1:41">
      <c r="A8" s="76" t="s">
        <v>495</v>
      </c>
      <c r="B8" s="77"/>
      <c r="C8" s="77"/>
      <c r="D8" s="78"/>
      <c r="E8" s="16"/>
      <c r="F8" s="79"/>
      <c r="G8" s="80"/>
      <c r="H8" s="80"/>
      <c r="I8" s="83"/>
      <c r="J8" s="84"/>
      <c r="K8" s="85"/>
      <c r="L8" s="85"/>
      <c r="M8" s="86"/>
      <c r="N8" s="84"/>
      <c r="O8" s="86"/>
      <c r="P8" s="87">
        <f>SUM(P7:P7)</f>
        <v>102.56</v>
      </c>
      <c r="Q8" s="90"/>
      <c r="R8" s="87">
        <f>SUM(R7:R7)</f>
        <v>102.56</v>
      </c>
      <c r="S8" s="90"/>
      <c r="T8" s="33">
        <f>P8*1120</f>
        <v>114867.2</v>
      </c>
      <c r="U8" s="33"/>
      <c r="V8" s="91">
        <f>SUM(V7:V7)</f>
        <v>7006.8992</v>
      </c>
      <c r="W8" s="92"/>
      <c r="X8" s="93"/>
      <c r="Y8" s="95">
        <f>SUM(Y7:Y7)</f>
        <v>5605.51936</v>
      </c>
      <c r="Z8" s="96"/>
      <c r="AA8" s="97">
        <f>SUM(AA7:AA7)</f>
        <v>1401.37984</v>
      </c>
      <c r="AB8" s="98"/>
      <c r="AC8" s="99"/>
      <c r="AD8" s="100"/>
      <c r="AE8" s="100"/>
      <c r="AF8" s="100"/>
      <c r="AG8" s="100"/>
      <c r="AH8" s="101"/>
      <c r="AI8" s="76"/>
      <c r="AJ8" s="77"/>
      <c r="AK8" s="78"/>
      <c r="AL8" s="76"/>
      <c r="AM8" s="77"/>
      <c r="AN8" s="78"/>
      <c r="AO8" s="103"/>
    </row>
    <row r="9" ht="25" customHeight="1" spans="1:41">
      <c r="A9" s="81" t="s">
        <v>496</v>
      </c>
      <c r="B9" s="81"/>
      <c r="C9" s="81"/>
      <c r="D9" s="81"/>
      <c r="E9" s="82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94"/>
      <c r="U9" s="94"/>
      <c r="V9" s="94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104"/>
    </row>
  </sheetData>
  <autoFilter ref="A6:AV9">
    <extLst/>
  </autoFilter>
  <mergeCells count="45">
    <mergeCell ref="A1:AO1"/>
    <mergeCell ref="A2:AO2"/>
    <mergeCell ref="A3:AO3"/>
    <mergeCell ref="A4:AO4"/>
    <mergeCell ref="A5:AO5"/>
    <mergeCell ref="B6:D6"/>
    <mergeCell ref="F6:I6"/>
    <mergeCell ref="J6:M6"/>
    <mergeCell ref="N6:O6"/>
    <mergeCell ref="P6:Q6"/>
    <mergeCell ref="R6:S6"/>
    <mergeCell ref="T6:U6"/>
    <mergeCell ref="W6:X6"/>
    <mergeCell ref="Y6:Z6"/>
    <mergeCell ref="AA6:AB6"/>
    <mergeCell ref="AC6:AH6"/>
    <mergeCell ref="AI6:AK6"/>
    <mergeCell ref="AL6:AN6"/>
    <mergeCell ref="B7:D7"/>
    <mergeCell ref="F7:I7"/>
    <mergeCell ref="J7:M7"/>
    <mergeCell ref="N7:O7"/>
    <mergeCell ref="P7:Q7"/>
    <mergeCell ref="R7:S7"/>
    <mergeCell ref="T7:U7"/>
    <mergeCell ref="W7:X7"/>
    <mergeCell ref="Y7:Z7"/>
    <mergeCell ref="AA7:AB7"/>
    <mergeCell ref="AC7:AH7"/>
    <mergeCell ref="AI7:AK7"/>
    <mergeCell ref="AL7:AN7"/>
    <mergeCell ref="A8:D8"/>
    <mergeCell ref="F8:I8"/>
    <mergeCell ref="J8:M8"/>
    <mergeCell ref="N8:O8"/>
    <mergeCell ref="P8:Q8"/>
    <mergeCell ref="R8:S8"/>
    <mergeCell ref="T8:U8"/>
    <mergeCell ref="W8:X8"/>
    <mergeCell ref="Y8:Z8"/>
    <mergeCell ref="AA8:AB8"/>
    <mergeCell ref="AC8:AH8"/>
    <mergeCell ref="AI8:AK8"/>
    <mergeCell ref="AL8:AN8"/>
    <mergeCell ref="T9:U9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V9"/>
  <sheetViews>
    <sheetView workbookViewId="0">
      <selection activeCell="N11" sqref="N11"/>
    </sheetView>
  </sheetViews>
  <sheetFormatPr defaultColWidth="9" defaultRowHeight="14.25"/>
  <cols>
    <col min="1" max="1" width="3.875" style="1" customWidth="1"/>
    <col min="2" max="2" width="3.125" style="1" customWidth="1"/>
    <col min="3" max="3" width="2.375" style="1" customWidth="1"/>
    <col min="4" max="4" width="0.75" style="1" customWidth="1"/>
    <col min="5" max="5" width="6.125" style="1" customWidth="1"/>
    <col min="6" max="8" width="3.625" style="1" customWidth="1"/>
    <col min="9" max="9" width="7.125" style="1" customWidth="1"/>
    <col min="10" max="11" width="3.625" style="1" customWidth="1"/>
    <col min="12" max="12" width="3.375" style="1" customWidth="1"/>
    <col min="13" max="13" width="0.875" style="1" hidden="1" customWidth="1"/>
    <col min="14" max="14" width="3.625" style="1" customWidth="1"/>
    <col min="15" max="15" width="4.25" style="1" customWidth="1"/>
    <col min="16" max="16" width="7.375" style="1" customWidth="1"/>
    <col min="17" max="17" width="0.125" style="1" customWidth="1"/>
    <col min="18" max="18" width="6.75" style="1" customWidth="1"/>
    <col min="19" max="19" width="0.875" style="1" customWidth="1"/>
    <col min="20" max="20" width="8.875" style="1" customWidth="1"/>
    <col min="21" max="21" width="2.5" style="1" hidden="1" customWidth="1"/>
    <col min="22" max="22" width="9" style="1" customWidth="1"/>
    <col min="23" max="23" width="3.625" style="1" customWidth="1"/>
    <col min="24" max="24" width="1.5" style="1" customWidth="1"/>
    <col min="25" max="25" width="3.625" style="1" customWidth="1"/>
    <col min="26" max="26" width="4.75" style="1" customWidth="1"/>
    <col min="27" max="27" width="5.75" style="1" customWidth="1"/>
    <col min="28" max="28" width="3" style="1" customWidth="1"/>
    <col min="29" max="32" width="3.625" style="1" customWidth="1"/>
    <col min="33" max="33" width="2.75" style="1" customWidth="1"/>
    <col min="34" max="34" width="3.625" style="1" hidden="1" customWidth="1"/>
    <col min="35" max="36" width="3.625" style="1" customWidth="1"/>
    <col min="37" max="37" width="0.375" style="1" customWidth="1"/>
    <col min="38" max="39" width="3.625" style="1" customWidth="1"/>
    <col min="40" max="40" width="1.5" style="1" customWidth="1"/>
    <col min="41" max="41" width="5.125" style="1" customWidth="1"/>
    <col min="42" max="42" width="9" style="1"/>
    <col min="43" max="43" width="9" style="1" customWidth="1"/>
    <col min="44" max="16384" width="9" style="1"/>
  </cols>
  <sheetData>
    <row r="1" ht="23.25" customHeight="1" spans="1:46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52"/>
      <c r="AQ1" s="53"/>
      <c r="AR1" s="54"/>
      <c r="AS1" s="54"/>
      <c r="AT1" s="54"/>
    </row>
    <row r="2" ht="22.5" customHeight="1" spans="1:47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5"/>
      <c r="AP2" s="56"/>
      <c r="AQ2" s="56"/>
      <c r="AR2" s="57"/>
      <c r="AS2" s="57"/>
      <c r="AT2" s="57"/>
      <c r="AU2" s="56"/>
    </row>
    <row r="3" ht="22.5" customHeight="1" spans="1:48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58"/>
      <c r="AP3" s="56"/>
      <c r="AQ3" s="56"/>
      <c r="AR3" s="57"/>
      <c r="AS3" s="57"/>
      <c r="AT3" s="57"/>
      <c r="AU3" s="59"/>
      <c r="AV3" s="60"/>
    </row>
    <row r="4" ht="22.5" customHeight="1" spans="1:48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59"/>
      <c r="AQ4" s="61"/>
      <c r="AR4" s="59"/>
      <c r="AS4" s="59"/>
      <c r="AT4" s="59"/>
      <c r="AU4" s="59"/>
      <c r="AV4" s="62"/>
    </row>
    <row r="5" ht="22.5" customHeight="1" spans="1:47">
      <c r="A5" s="10" t="s">
        <v>501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63"/>
      <c r="AQ5" s="63"/>
      <c r="AR5" s="64"/>
      <c r="AS5" s="64"/>
      <c r="AT5" s="64"/>
      <c r="AU5" s="65"/>
    </row>
    <row r="6" ht="39" customHeight="1" spans="1:48">
      <c r="A6" s="26" t="s">
        <v>4</v>
      </c>
      <c r="B6" s="26" t="s">
        <v>5</v>
      </c>
      <c r="C6" s="26"/>
      <c r="D6" s="26"/>
      <c r="E6" s="26" t="s">
        <v>6</v>
      </c>
      <c r="F6" s="26" t="s">
        <v>7</v>
      </c>
      <c r="G6" s="26"/>
      <c r="H6" s="26"/>
      <c r="I6" s="26"/>
      <c r="J6" s="26" t="s">
        <v>8</v>
      </c>
      <c r="K6" s="26"/>
      <c r="L6" s="26"/>
      <c r="M6" s="26"/>
      <c r="N6" s="26" t="s">
        <v>9</v>
      </c>
      <c r="O6" s="26"/>
      <c r="P6" s="26" t="s">
        <v>10</v>
      </c>
      <c r="Q6" s="26"/>
      <c r="R6" s="26" t="s">
        <v>11</v>
      </c>
      <c r="S6" s="26"/>
      <c r="T6" s="26" t="s">
        <v>12</v>
      </c>
      <c r="U6" s="26"/>
      <c r="V6" s="88" t="s">
        <v>13</v>
      </c>
      <c r="W6" s="88" t="s">
        <v>14</v>
      </c>
      <c r="X6" s="89"/>
      <c r="Y6" s="88" t="s">
        <v>15</v>
      </c>
      <c r="Z6" s="89"/>
      <c r="AA6" s="26" t="s">
        <v>16</v>
      </c>
      <c r="AB6" s="26"/>
      <c r="AC6" s="26" t="s">
        <v>17</v>
      </c>
      <c r="AD6" s="26"/>
      <c r="AE6" s="26"/>
      <c r="AF6" s="26"/>
      <c r="AG6" s="26"/>
      <c r="AH6" s="26"/>
      <c r="AI6" s="26" t="s">
        <v>18</v>
      </c>
      <c r="AJ6" s="26"/>
      <c r="AK6" s="26"/>
      <c r="AL6" s="26" t="s">
        <v>19</v>
      </c>
      <c r="AM6" s="26"/>
      <c r="AN6" s="26"/>
      <c r="AO6" s="102" t="s">
        <v>20</v>
      </c>
      <c r="AP6" s="63"/>
      <c r="AQ6" s="63"/>
      <c r="AR6" s="64"/>
      <c r="AS6" s="64"/>
      <c r="AT6" s="64"/>
      <c r="AU6" s="59"/>
      <c r="AV6" s="62"/>
    </row>
    <row r="7" s="1" customFormat="1" ht="18.6" customHeight="1" spans="1:48">
      <c r="A7" s="14">
        <v>1</v>
      </c>
      <c r="B7" s="15" t="s">
        <v>502</v>
      </c>
      <c r="C7" s="15"/>
      <c r="D7" s="15"/>
      <c r="E7" s="40" t="s">
        <v>22</v>
      </c>
      <c r="F7" s="75" t="s">
        <v>112</v>
      </c>
      <c r="G7" s="75"/>
      <c r="H7" s="75"/>
      <c r="I7" s="75"/>
      <c r="J7" s="33" t="s">
        <v>503</v>
      </c>
      <c r="K7" s="33"/>
      <c r="L7" s="33"/>
      <c r="M7" s="33"/>
      <c r="N7" s="33" t="s">
        <v>49</v>
      </c>
      <c r="O7" s="33" t="s">
        <v>49</v>
      </c>
      <c r="P7" s="28">
        <v>100</v>
      </c>
      <c r="Q7" s="28"/>
      <c r="R7" s="28">
        <v>100</v>
      </c>
      <c r="S7" s="28"/>
      <c r="T7" s="33">
        <f>P7*1120</f>
        <v>112000</v>
      </c>
      <c r="U7" s="33"/>
      <c r="V7" s="34">
        <f>P7*68.32</f>
        <v>6832</v>
      </c>
      <c r="W7" s="35">
        <v>0.8</v>
      </c>
      <c r="X7" s="33"/>
      <c r="Y7" s="37">
        <f>V7*W7</f>
        <v>5465.6</v>
      </c>
      <c r="Z7" s="38"/>
      <c r="AA7" s="34">
        <f>P7*13.664</f>
        <v>1366.4</v>
      </c>
      <c r="AB7" s="34"/>
      <c r="AC7" s="16" t="s">
        <v>504</v>
      </c>
      <c r="AD7" s="16"/>
      <c r="AE7" s="16"/>
      <c r="AF7" s="16"/>
      <c r="AG7" s="16"/>
      <c r="AH7" s="16"/>
      <c r="AI7" s="42" t="s">
        <v>27</v>
      </c>
      <c r="AJ7" s="42"/>
      <c r="AK7" s="42"/>
      <c r="AL7" s="48"/>
      <c r="AM7" s="50"/>
      <c r="AN7" s="51"/>
      <c r="AO7" s="69"/>
      <c r="AP7" s="63"/>
      <c r="AQ7" s="63"/>
      <c r="AR7" s="63"/>
      <c r="AS7" s="63"/>
      <c r="AT7" s="63"/>
      <c r="AU7" s="63"/>
      <c r="AV7" s="65"/>
    </row>
    <row r="8" ht="13.5" spans="1:41">
      <c r="A8" s="76" t="s">
        <v>495</v>
      </c>
      <c r="B8" s="77"/>
      <c r="C8" s="77"/>
      <c r="D8" s="78"/>
      <c r="E8" s="16"/>
      <c r="F8" s="79"/>
      <c r="G8" s="80"/>
      <c r="H8" s="80"/>
      <c r="I8" s="83"/>
      <c r="J8" s="84"/>
      <c r="K8" s="85"/>
      <c r="L8" s="85"/>
      <c r="M8" s="86"/>
      <c r="N8" s="84"/>
      <c r="O8" s="86"/>
      <c r="P8" s="87">
        <f>SUM(P7:P7)</f>
        <v>100</v>
      </c>
      <c r="Q8" s="90"/>
      <c r="R8" s="87">
        <f>SUM(R7:R7)</f>
        <v>100</v>
      </c>
      <c r="S8" s="90"/>
      <c r="T8" s="33">
        <f>P8*1120</f>
        <v>112000</v>
      </c>
      <c r="U8" s="33"/>
      <c r="V8" s="91">
        <f>SUM(V7:V7)</f>
        <v>6832</v>
      </c>
      <c r="W8" s="92"/>
      <c r="X8" s="93"/>
      <c r="Y8" s="95">
        <f>SUM(Y7:Y7)</f>
        <v>5465.6</v>
      </c>
      <c r="Z8" s="96"/>
      <c r="AA8" s="97">
        <f>SUM(AA7:AA7)</f>
        <v>1366.4</v>
      </c>
      <c r="AB8" s="98"/>
      <c r="AC8" s="99"/>
      <c r="AD8" s="100"/>
      <c r="AE8" s="100"/>
      <c r="AF8" s="100"/>
      <c r="AG8" s="100"/>
      <c r="AH8" s="101"/>
      <c r="AI8" s="76"/>
      <c r="AJ8" s="77"/>
      <c r="AK8" s="78"/>
      <c r="AL8" s="76"/>
      <c r="AM8" s="77"/>
      <c r="AN8" s="78"/>
      <c r="AO8" s="103"/>
    </row>
    <row r="9" ht="25" customHeight="1" spans="1:41">
      <c r="A9" s="81" t="s">
        <v>496</v>
      </c>
      <c r="B9" s="81"/>
      <c r="C9" s="81"/>
      <c r="D9" s="81"/>
      <c r="E9" s="82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94"/>
      <c r="U9" s="94"/>
      <c r="V9" s="94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104"/>
    </row>
  </sheetData>
  <autoFilter ref="A6:AV9">
    <extLst/>
  </autoFilter>
  <mergeCells count="45">
    <mergeCell ref="A1:AO1"/>
    <mergeCell ref="A2:AO2"/>
    <mergeCell ref="A3:AO3"/>
    <mergeCell ref="A4:AO4"/>
    <mergeCell ref="A5:AO5"/>
    <mergeCell ref="B6:D6"/>
    <mergeCell ref="F6:I6"/>
    <mergeCell ref="J6:M6"/>
    <mergeCell ref="N6:O6"/>
    <mergeCell ref="P6:Q6"/>
    <mergeCell ref="R6:S6"/>
    <mergeCell ref="T6:U6"/>
    <mergeCell ref="W6:X6"/>
    <mergeCell ref="Y6:Z6"/>
    <mergeCell ref="AA6:AB6"/>
    <mergeCell ref="AC6:AH6"/>
    <mergeCell ref="AI6:AK6"/>
    <mergeCell ref="AL6:AN6"/>
    <mergeCell ref="B7:D7"/>
    <mergeCell ref="F7:I7"/>
    <mergeCell ref="J7:M7"/>
    <mergeCell ref="N7:O7"/>
    <mergeCell ref="P7:Q7"/>
    <mergeCell ref="R7:S7"/>
    <mergeCell ref="T7:U7"/>
    <mergeCell ref="W7:X7"/>
    <mergeCell ref="Y7:Z7"/>
    <mergeCell ref="AA7:AB7"/>
    <mergeCell ref="AC7:AH7"/>
    <mergeCell ref="AI7:AK7"/>
    <mergeCell ref="AL7:AN7"/>
    <mergeCell ref="A8:D8"/>
    <mergeCell ref="F8:I8"/>
    <mergeCell ref="J8:M8"/>
    <mergeCell ref="N8:O8"/>
    <mergeCell ref="P8:Q8"/>
    <mergeCell ref="R8:S8"/>
    <mergeCell ref="T8:U8"/>
    <mergeCell ref="W8:X8"/>
    <mergeCell ref="Y8:Z8"/>
    <mergeCell ref="AA8:AB8"/>
    <mergeCell ref="AC8:AH8"/>
    <mergeCell ref="AI8:AK8"/>
    <mergeCell ref="AL8:AN8"/>
    <mergeCell ref="T9:U9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W30"/>
  <sheetViews>
    <sheetView tabSelected="1" topLeftCell="A5" workbookViewId="0">
      <selection activeCell="N6" sqref="N$1:N$1048576"/>
    </sheetView>
  </sheetViews>
  <sheetFormatPr defaultColWidth="9" defaultRowHeight="14.25"/>
  <cols>
    <col min="1" max="1" width="3.875" style="1" customWidth="1"/>
    <col min="2" max="2" width="3.125" style="1" customWidth="1"/>
    <col min="3" max="3" width="3.375" style="1" customWidth="1"/>
    <col min="4" max="4" width="2" style="1" hidden="1" customWidth="1"/>
    <col min="5" max="5" width="6.625" style="1" customWidth="1"/>
    <col min="6" max="8" width="3.625" style="2" customWidth="1"/>
    <col min="9" max="9" width="4" style="2" customWidth="1"/>
    <col min="10" max="11" width="3.625" style="1" customWidth="1"/>
    <col min="12" max="12" width="2.875" style="1" customWidth="1"/>
    <col min="13" max="13" width="1" style="1" customWidth="1"/>
    <col min="14" max="14" width="7.375" style="1" customWidth="1"/>
    <col min="15" max="15" width="8.25" style="1" customWidth="1"/>
    <col min="16" max="16" width="7.375" style="1" customWidth="1"/>
    <col min="17" max="17" width="0.625" style="1" customWidth="1"/>
    <col min="18" max="18" width="6.75" style="1" customWidth="1"/>
    <col min="19" max="19" width="0.875" style="1" customWidth="1"/>
    <col min="20" max="20" width="6.75" style="1" customWidth="1"/>
    <col min="21" max="21" width="2.25" style="1" customWidth="1"/>
    <col min="22" max="22" width="8.875" style="1" customWidth="1"/>
    <col min="23" max="23" width="3.625" style="1" customWidth="1"/>
    <col min="24" max="24" width="1.25" style="1" customWidth="1"/>
    <col min="25" max="25" width="3.625" style="1" customWidth="1"/>
    <col min="26" max="26" width="4.375" style="1" customWidth="1"/>
    <col min="27" max="27" width="5.75" style="1" customWidth="1"/>
    <col min="28" max="28" width="3.875" style="1" customWidth="1"/>
    <col min="29" max="33" width="3.625" style="1" customWidth="1"/>
    <col min="34" max="34" width="0.5" style="1" customWidth="1"/>
    <col min="35" max="35" width="3.625" style="1" customWidth="1"/>
    <col min="36" max="36" width="3.375" style="1" customWidth="1"/>
    <col min="37" max="37" width="1.375" style="1" hidden="1" customWidth="1"/>
    <col min="38" max="40" width="3.625" style="1" customWidth="1"/>
    <col min="41" max="41" width="7" style="1" customWidth="1"/>
    <col min="42" max="42" width="9" style="1"/>
    <col min="43" max="43" width="9" style="1" customWidth="1"/>
    <col min="44" max="16384" width="9" style="1"/>
  </cols>
  <sheetData>
    <row r="1" s="1" customFormat="1" ht="23.25" customHeight="1" spans="1:46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52"/>
      <c r="AQ1" s="53"/>
      <c r="AR1" s="54"/>
      <c r="AS1" s="54"/>
      <c r="AT1" s="54"/>
    </row>
    <row r="2" s="1" customFormat="1" ht="22.5" customHeight="1" spans="1:47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5"/>
      <c r="AP2" s="56"/>
      <c r="AQ2" s="56"/>
      <c r="AR2" s="57"/>
      <c r="AS2" s="57"/>
      <c r="AT2" s="57"/>
      <c r="AU2" s="56"/>
    </row>
    <row r="3" s="1" customFormat="1" ht="22.5" customHeight="1" spans="1:48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58"/>
      <c r="AP3" s="56"/>
      <c r="AQ3" s="56"/>
      <c r="AR3" s="57"/>
      <c r="AS3" s="57"/>
      <c r="AT3" s="57"/>
      <c r="AU3" s="59"/>
      <c r="AV3" s="60"/>
    </row>
    <row r="4" s="1" customFormat="1" ht="22.5" customHeight="1" spans="1:48">
      <c r="A4" s="8" t="s">
        <v>505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59"/>
      <c r="AQ4" s="61"/>
      <c r="AR4" s="59"/>
      <c r="AS4" s="59"/>
      <c r="AT4" s="59"/>
      <c r="AU4" s="59"/>
      <c r="AV4" s="62"/>
    </row>
    <row r="5" s="1" customFormat="1" ht="22.5" customHeight="1" spans="1:47">
      <c r="A5" s="10" t="s">
        <v>506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63"/>
      <c r="AQ5" s="63"/>
      <c r="AR5" s="64"/>
      <c r="AS5" s="64"/>
      <c r="AT5" s="64"/>
      <c r="AU5" s="65"/>
    </row>
    <row r="6" s="1" customFormat="1" ht="44.1" customHeight="1" spans="1:49">
      <c r="A6" s="12" t="s">
        <v>4</v>
      </c>
      <c r="B6" s="12" t="s">
        <v>5</v>
      </c>
      <c r="C6" s="12"/>
      <c r="D6" s="12"/>
      <c r="E6" s="12" t="s">
        <v>6</v>
      </c>
      <c r="F6" s="13" t="s">
        <v>7</v>
      </c>
      <c r="G6" s="13"/>
      <c r="H6" s="13"/>
      <c r="I6" s="13"/>
      <c r="J6" s="12" t="s">
        <v>8</v>
      </c>
      <c r="K6" s="12"/>
      <c r="L6" s="12"/>
      <c r="M6" s="12"/>
      <c r="N6" s="12" t="s">
        <v>9</v>
      </c>
      <c r="O6" s="12"/>
      <c r="P6" s="12" t="s">
        <v>10</v>
      </c>
      <c r="Q6" s="12"/>
      <c r="R6" s="12" t="s">
        <v>11</v>
      </c>
      <c r="S6" s="12"/>
      <c r="T6" s="12" t="s">
        <v>12</v>
      </c>
      <c r="U6" s="12"/>
      <c r="V6" s="31" t="s">
        <v>13</v>
      </c>
      <c r="W6" s="31" t="s">
        <v>14</v>
      </c>
      <c r="X6" s="32"/>
      <c r="Y6" s="31" t="s">
        <v>15</v>
      </c>
      <c r="Z6" s="32"/>
      <c r="AA6" s="12" t="s">
        <v>16</v>
      </c>
      <c r="AB6" s="12"/>
      <c r="AC6" s="12" t="s">
        <v>17</v>
      </c>
      <c r="AD6" s="12"/>
      <c r="AE6" s="12"/>
      <c r="AF6" s="12"/>
      <c r="AG6" s="12"/>
      <c r="AH6" s="12"/>
      <c r="AI6" s="12" t="s">
        <v>18</v>
      </c>
      <c r="AJ6" s="12"/>
      <c r="AK6" s="12"/>
      <c r="AL6" s="12" t="s">
        <v>19</v>
      </c>
      <c r="AM6" s="12"/>
      <c r="AN6" s="12"/>
      <c r="AO6" s="66" t="s">
        <v>20</v>
      </c>
      <c r="AP6" s="63"/>
      <c r="AQ6" s="63"/>
      <c r="AR6" s="64"/>
      <c r="AS6" s="64"/>
      <c r="AT6" s="64"/>
      <c r="AU6" s="59"/>
      <c r="AV6" s="62"/>
      <c r="AW6" s="61"/>
    </row>
    <row r="7" s="1" customFormat="1" ht="18" customHeight="1" spans="1:47">
      <c r="A7" s="14">
        <v>1</v>
      </c>
      <c r="B7" s="15" t="s">
        <v>75</v>
      </c>
      <c r="C7" s="15"/>
      <c r="D7" s="15"/>
      <c r="E7" s="16" t="s">
        <v>22</v>
      </c>
      <c r="F7" s="17" t="s">
        <v>507</v>
      </c>
      <c r="G7" s="17"/>
      <c r="H7" s="17"/>
      <c r="I7" s="17"/>
      <c r="J7" s="26" t="s">
        <v>76</v>
      </c>
      <c r="K7" s="26"/>
      <c r="L7" s="26"/>
      <c r="M7" s="26"/>
      <c r="N7" s="27" t="s">
        <v>391</v>
      </c>
      <c r="O7" s="27"/>
      <c r="P7" s="28">
        <v>23.6</v>
      </c>
      <c r="Q7" s="28"/>
      <c r="R7" s="28">
        <v>23.6</v>
      </c>
      <c r="S7" s="28"/>
      <c r="T7" s="33">
        <f t="shared" ref="T7:T23" si="0">P7*1290</f>
        <v>30444</v>
      </c>
      <c r="U7" s="33"/>
      <c r="V7" s="34">
        <f t="shared" ref="V7:V23" si="1">P7*52.89</f>
        <v>1248.204</v>
      </c>
      <c r="W7" s="35">
        <v>0.8</v>
      </c>
      <c r="X7" s="33"/>
      <c r="Y7" s="37">
        <f t="shared" ref="Y7:Y23" si="2">V7*W7</f>
        <v>998.5632</v>
      </c>
      <c r="Z7" s="38"/>
      <c r="AA7" s="34">
        <f t="shared" ref="AA7:AA23" si="3">P7*10.578</f>
        <v>249.6408</v>
      </c>
      <c r="AB7" s="34"/>
      <c r="AC7" s="16" t="s">
        <v>77</v>
      </c>
      <c r="AD7" s="16"/>
      <c r="AE7" s="16"/>
      <c r="AF7" s="16"/>
      <c r="AG7" s="16"/>
      <c r="AH7" s="16"/>
      <c r="AI7" s="42" t="s">
        <v>27</v>
      </c>
      <c r="AJ7" s="42"/>
      <c r="AK7" s="42"/>
      <c r="AL7" s="42"/>
      <c r="AM7" s="42"/>
      <c r="AN7" s="43"/>
      <c r="AO7" s="67"/>
      <c r="AP7" s="65"/>
      <c r="AQ7" s="65"/>
      <c r="AR7" s="54"/>
      <c r="AU7" s="65"/>
    </row>
    <row r="8" s="1" customFormat="1" ht="18.6" customHeight="1" spans="1:47">
      <c r="A8" s="14">
        <v>2</v>
      </c>
      <c r="B8" s="15" t="s">
        <v>82</v>
      </c>
      <c r="C8" s="15"/>
      <c r="D8" s="15"/>
      <c r="E8" s="16" t="s">
        <v>22</v>
      </c>
      <c r="F8" s="17" t="s">
        <v>83</v>
      </c>
      <c r="G8" s="17"/>
      <c r="H8" s="17"/>
      <c r="I8" s="17"/>
      <c r="J8" s="26" t="s">
        <v>84</v>
      </c>
      <c r="K8" s="26"/>
      <c r="L8" s="26"/>
      <c r="M8" s="26"/>
      <c r="N8" s="27" t="s">
        <v>508</v>
      </c>
      <c r="O8" s="27"/>
      <c r="P8" s="28">
        <v>79</v>
      </c>
      <c r="Q8" s="28"/>
      <c r="R8" s="28">
        <v>79</v>
      </c>
      <c r="S8" s="28"/>
      <c r="T8" s="33">
        <f t="shared" si="0"/>
        <v>101910</v>
      </c>
      <c r="U8" s="33"/>
      <c r="V8" s="34">
        <f t="shared" si="1"/>
        <v>4178.31</v>
      </c>
      <c r="W8" s="35">
        <v>0.8</v>
      </c>
      <c r="X8" s="33"/>
      <c r="Y8" s="37">
        <f t="shared" si="2"/>
        <v>3342.648</v>
      </c>
      <c r="Z8" s="38"/>
      <c r="AA8" s="34">
        <f t="shared" si="3"/>
        <v>835.662</v>
      </c>
      <c r="AB8" s="34"/>
      <c r="AC8" s="16" t="s">
        <v>85</v>
      </c>
      <c r="AD8" s="16"/>
      <c r="AE8" s="16"/>
      <c r="AF8" s="16"/>
      <c r="AG8" s="16"/>
      <c r="AH8" s="16"/>
      <c r="AI8" s="42" t="s">
        <v>27</v>
      </c>
      <c r="AJ8" s="42"/>
      <c r="AK8" s="42"/>
      <c r="AL8" s="42"/>
      <c r="AM8" s="42"/>
      <c r="AN8" s="43"/>
      <c r="AO8" s="67"/>
      <c r="AP8" s="68"/>
      <c r="AQ8" s="65"/>
      <c r="AU8" s="65"/>
    </row>
    <row r="9" s="1" customFormat="1" ht="18.6" customHeight="1" spans="1:47">
      <c r="A9" s="14">
        <v>3</v>
      </c>
      <c r="B9" s="15" t="s">
        <v>138</v>
      </c>
      <c r="C9" s="15"/>
      <c r="D9" s="15"/>
      <c r="E9" s="16" t="s">
        <v>22</v>
      </c>
      <c r="F9" s="17" t="s">
        <v>54</v>
      </c>
      <c r="G9" s="17"/>
      <c r="H9" s="17"/>
      <c r="I9" s="17"/>
      <c r="J9" s="26" t="s">
        <v>139</v>
      </c>
      <c r="K9" s="26"/>
      <c r="L9" s="26"/>
      <c r="M9" s="26"/>
      <c r="N9" s="27" t="s">
        <v>508</v>
      </c>
      <c r="O9" s="27"/>
      <c r="P9" s="28">
        <v>1.4</v>
      </c>
      <c r="Q9" s="28"/>
      <c r="R9" s="28">
        <v>1.4</v>
      </c>
      <c r="S9" s="28"/>
      <c r="T9" s="33">
        <f t="shared" si="0"/>
        <v>1806</v>
      </c>
      <c r="U9" s="33"/>
      <c r="V9" s="34">
        <f t="shared" si="1"/>
        <v>74.046</v>
      </c>
      <c r="W9" s="35">
        <v>0.8</v>
      </c>
      <c r="X9" s="33"/>
      <c r="Y9" s="37">
        <f t="shared" si="2"/>
        <v>59.2368</v>
      </c>
      <c r="Z9" s="38"/>
      <c r="AA9" s="34">
        <f t="shared" si="3"/>
        <v>14.8092</v>
      </c>
      <c r="AB9" s="34"/>
      <c r="AC9" s="16" t="s">
        <v>140</v>
      </c>
      <c r="AD9" s="16"/>
      <c r="AE9" s="16"/>
      <c r="AF9" s="16"/>
      <c r="AG9" s="16"/>
      <c r="AH9" s="16"/>
      <c r="AI9" s="42" t="s">
        <v>27</v>
      </c>
      <c r="AJ9" s="42"/>
      <c r="AK9" s="42"/>
      <c r="AL9" s="42"/>
      <c r="AM9" s="42"/>
      <c r="AN9" s="43"/>
      <c r="AO9" s="69"/>
      <c r="AP9" s="68"/>
      <c r="AQ9" s="65"/>
      <c r="AU9" s="65"/>
    </row>
    <row r="10" s="1" customFormat="1" ht="18.6" customHeight="1" spans="1:47">
      <c r="A10" s="14">
        <v>4</v>
      </c>
      <c r="B10" s="15" t="s">
        <v>161</v>
      </c>
      <c r="C10" s="15"/>
      <c r="D10" s="15"/>
      <c r="E10" s="16" t="s">
        <v>22</v>
      </c>
      <c r="F10" s="17" t="s">
        <v>162</v>
      </c>
      <c r="G10" s="17"/>
      <c r="H10" s="17"/>
      <c r="I10" s="17"/>
      <c r="J10" s="26" t="s">
        <v>163</v>
      </c>
      <c r="K10" s="26"/>
      <c r="L10" s="26"/>
      <c r="M10" s="26"/>
      <c r="N10" s="27" t="s">
        <v>508</v>
      </c>
      <c r="O10" s="27"/>
      <c r="P10" s="28">
        <v>15</v>
      </c>
      <c r="Q10" s="28"/>
      <c r="R10" s="28">
        <v>15</v>
      </c>
      <c r="S10" s="28"/>
      <c r="T10" s="33">
        <f t="shared" si="0"/>
        <v>19350</v>
      </c>
      <c r="U10" s="33"/>
      <c r="V10" s="34">
        <f t="shared" si="1"/>
        <v>793.35</v>
      </c>
      <c r="W10" s="35">
        <v>0.8</v>
      </c>
      <c r="X10" s="33"/>
      <c r="Y10" s="37">
        <f t="shared" si="2"/>
        <v>634.68</v>
      </c>
      <c r="Z10" s="38"/>
      <c r="AA10" s="34">
        <f t="shared" si="3"/>
        <v>158.67</v>
      </c>
      <c r="AB10" s="34"/>
      <c r="AC10" s="16" t="s">
        <v>164</v>
      </c>
      <c r="AD10" s="16"/>
      <c r="AE10" s="16"/>
      <c r="AF10" s="16"/>
      <c r="AG10" s="16"/>
      <c r="AH10" s="16"/>
      <c r="AI10" s="42" t="s">
        <v>27</v>
      </c>
      <c r="AJ10" s="42"/>
      <c r="AK10" s="42"/>
      <c r="AL10" s="44"/>
      <c r="AM10" s="44"/>
      <c r="AN10" s="45"/>
      <c r="AO10" s="70"/>
      <c r="AP10" s="71"/>
      <c r="AQ10" s="65"/>
      <c r="AU10" s="65"/>
    </row>
    <row r="11" s="1" customFormat="1" ht="18.6" customHeight="1" spans="1:47">
      <c r="A11" s="14">
        <v>5</v>
      </c>
      <c r="B11" s="15" t="s">
        <v>234</v>
      </c>
      <c r="C11" s="15"/>
      <c r="D11" s="15"/>
      <c r="E11" s="16" t="s">
        <v>22</v>
      </c>
      <c r="F11" s="17" t="s">
        <v>128</v>
      </c>
      <c r="G11" s="17"/>
      <c r="H11" s="17"/>
      <c r="I11" s="17"/>
      <c r="J11" s="26" t="s">
        <v>235</v>
      </c>
      <c r="K11" s="26"/>
      <c r="L11" s="26"/>
      <c r="M11" s="26"/>
      <c r="N11" s="27" t="s">
        <v>391</v>
      </c>
      <c r="O11" s="27"/>
      <c r="P11" s="28">
        <v>5</v>
      </c>
      <c r="Q11" s="28"/>
      <c r="R11" s="28">
        <v>5</v>
      </c>
      <c r="S11" s="28"/>
      <c r="T11" s="33">
        <f t="shared" si="0"/>
        <v>6450</v>
      </c>
      <c r="U11" s="33"/>
      <c r="V11" s="34">
        <f t="shared" si="1"/>
        <v>264.45</v>
      </c>
      <c r="W11" s="35">
        <v>0.8</v>
      </c>
      <c r="X11" s="33"/>
      <c r="Y11" s="37">
        <f t="shared" si="2"/>
        <v>211.56</v>
      </c>
      <c r="Z11" s="38"/>
      <c r="AA11" s="34">
        <f t="shared" si="3"/>
        <v>52.89</v>
      </c>
      <c r="AB11" s="34"/>
      <c r="AC11" s="16" t="s">
        <v>236</v>
      </c>
      <c r="AD11" s="16"/>
      <c r="AE11" s="16"/>
      <c r="AF11" s="16"/>
      <c r="AG11" s="16"/>
      <c r="AH11" s="16"/>
      <c r="AI11" s="42" t="s">
        <v>27</v>
      </c>
      <c r="AJ11" s="42"/>
      <c r="AK11" s="42"/>
      <c r="AL11" s="42"/>
      <c r="AM11" s="42"/>
      <c r="AN11" s="42"/>
      <c r="AO11" s="67"/>
      <c r="AP11" s="65"/>
      <c r="AQ11" s="65"/>
      <c r="AU11" s="65"/>
    </row>
    <row r="12" s="1" customFormat="1" ht="18.6" customHeight="1" spans="1:47">
      <c r="A12" s="14">
        <v>6</v>
      </c>
      <c r="B12" s="15" t="s">
        <v>310</v>
      </c>
      <c r="C12" s="15"/>
      <c r="D12" s="15"/>
      <c r="E12" s="16" t="s">
        <v>22</v>
      </c>
      <c r="F12" s="17" t="s">
        <v>162</v>
      </c>
      <c r="G12" s="17"/>
      <c r="H12" s="17"/>
      <c r="I12" s="17"/>
      <c r="J12" s="26" t="s">
        <v>311</v>
      </c>
      <c r="K12" s="26"/>
      <c r="L12" s="26"/>
      <c r="M12" s="26"/>
      <c r="N12" s="27" t="s">
        <v>391</v>
      </c>
      <c r="O12" s="27"/>
      <c r="P12" s="28">
        <v>5.8</v>
      </c>
      <c r="Q12" s="28"/>
      <c r="R12" s="28">
        <v>5.8</v>
      </c>
      <c r="S12" s="28"/>
      <c r="T12" s="33">
        <f t="shared" si="0"/>
        <v>7482</v>
      </c>
      <c r="U12" s="33"/>
      <c r="V12" s="34">
        <f t="shared" si="1"/>
        <v>306.762</v>
      </c>
      <c r="W12" s="35">
        <v>0.8</v>
      </c>
      <c r="X12" s="33"/>
      <c r="Y12" s="37">
        <f t="shared" si="2"/>
        <v>245.4096</v>
      </c>
      <c r="Z12" s="38"/>
      <c r="AA12" s="34">
        <f t="shared" si="3"/>
        <v>61.3524</v>
      </c>
      <c r="AB12" s="34"/>
      <c r="AC12" s="16" t="s">
        <v>312</v>
      </c>
      <c r="AD12" s="16"/>
      <c r="AE12" s="16"/>
      <c r="AF12" s="16"/>
      <c r="AG12" s="16"/>
      <c r="AH12" s="16"/>
      <c r="AI12" s="42" t="s">
        <v>27</v>
      </c>
      <c r="AJ12" s="42"/>
      <c r="AK12" s="42"/>
      <c r="AL12" s="46"/>
      <c r="AM12" s="46"/>
      <c r="AN12" s="47"/>
      <c r="AO12" s="69"/>
      <c r="AP12" s="71"/>
      <c r="AQ12" s="65"/>
      <c r="AU12" s="65"/>
    </row>
    <row r="13" s="1" customFormat="1" ht="18.6" customHeight="1" spans="1:47">
      <c r="A13" s="14">
        <v>7</v>
      </c>
      <c r="B13" s="15" t="s">
        <v>323</v>
      </c>
      <c r="C13" s="15"/>
      <c r="D13" s="15"/>
      <c r="E13" s="16" t="s">
        <v>22</v>
      </c>
      <c r="F13" s="17" t="s">
        <v>97</v>
      </c>
      <c r="G13" s="17"/>
      <c r="H13" s="17"/>
      <c r="I13" s="17"/>
      <c r="J13" s="26" t="s">
        <v>324</v>
      </c>
      <c r="K13" s="26"/>
      <c r="L13" s="26"/>
      <c r="M13" s="26"/>
      <c r="N13" s="27" t="s">
        <v>36</v>
      </c>
      <c r="O13" s="27"/>
      <c r="P13" s="28">
        <v>15</v>
      </c>
      <c r="Q13" s="28"/>
      <c r="R13" s="28">
        <v>15</v>
      </c>
      <c r="S13" s="28"/>
      <c r="T13" s="33">
        <f t="shared" si="0"/>
        <v>19350</v>
      </c>
      <c r="U13" s="33"/>
      <c r="V13" s="34">
        <f t="shared" si="1"/>
        <v>793.35</v>
      </c>
      <c r="W13" s="35">
        <v>0.8</v>
      </c>
      <c r="X13" s="33"/>
      <c r="Y13" s="37">
        <f t="shared" si="2"/>
        <v>634.68</v>
      </c>
      <c r="Z13" s="38"/>
      <c r="AA13" s="34">
        <f t="shared" si="3"/>
        <v>158.67</v>
      </c>
      <c r="AB13" s="34"/>
      <c r="AC13" s="16" t="s">
        <v>325</v>
      </c>
      <c r="AD13" s="16"/>
      <c r="AE13" s="16"/>
      <c r="AF13" s="16"/>
      <c r="AG13" s="16"/>
      <c r="AH13" s="16"/>
      <c r="AI13" s="42" t="s">
        <v>27</v>
      </c>
      <c r="AJ13" s="42"/>
      <c r="AK13" s="42"/>
      <c r="AL13" s="42"/>
      <c r="AM13" s="42"/>
      <c r="AN13" s="43"/>
      <c r="AO13" s="67"/>
      <c r="AP13" s="71"/>
      <c r="AQ13" s="65"/>
      <c r="AU13" s="65"/>
    </row>
    <row r="14" s="1" customFormat="1" ht="18.6" customHeight="1" spans="1:47">
      <c r="A14" s="14">
        <v>8</v>
      </c>
      <c r="B14" s="15" t="s">
        <v>335</v>
      </c>
      <c r="C14" s="15"/>
      <c r="D14" s="15"/>
      <c r="E14" s="16" t="s">
        <v>22</v>
      </c>
      <c r="F14" s="17" t="s">
        <v>277</v>
      </c>
      <c r="G14" s="17"/>
      <c r="H14" s="17"/>
      <c r="I14" s="17"/>
      <c r="J14" s="26" t="s">
        <v>336</v>
      </c>
      <c r="K14" s="26"/>
      <c r="L14" s="26"/>
      <c r="M14" s="26"/>
      <c r="N14" s="27" t="s">
        <v>36</v>
      </c>
      <c r="O14" s="27"/>
      <c r="P14" s="28">
        <v>23</v>
      </c>
      <c r="Q14" s="28"/>
      <c r="R14" s="28">
        <v>23</v>
      </c>
      <c r="S14" s="28"/>
      <c r="T14" s="33">
        <f t="shared" si="0"/>
        <v>29670</v>
      </c>
      <c r="U14" s="33"/>
      <c r="V14" s="34">
        <f t="shared" si="1"/>
        <v>1216.47</v>
      </c>
      <c r="W14" s="35">
        <v>0.8</v>
      </c>
      <c r="X14" s="33"/>
      <c r="Y14" s="37">
        <f t="shared" si="2"/>
        <v>973.176</v>
      </c>
      <c r="Z14" s="38"/>
      <c r="AA14" s="34">
        <f t="shared" si="3"/>
        <v>243.294</v>
      </c>
      <c r="AB14" s="34"/>
      <c r="AC14" s="16" t="s">
        <v>337</v>
      </c>
      <c r="AD14" s="16"/>
      <c r="AE14" s="16"/>
      <c r="AF14" s="16"/>
      <c r="AG14" s="16"/>
      <c r="AH14" s="16"/>
      <c r="AI14" s="42" t="s">
        <v>27</v>
      </c>
      <c r="AJ14" s="42"/>
      <c r="AK14" s="42"/>
      <c r="AL14" s="42"/>
      <c r="AM14" s="42"/>
      <c r="AN14" s="43"/>
      <c r="AO14" s="72"/>
      <c r="AP14" s="65"/>
      <c r="AQ14" s="65"/>
      <c r="AU14" s="65"/>
    </row>
    <row r="15" s="1" customFormat="1" ht="18.6" customHeight="1" spans="1:47">
      <c r="A15" s="14">
        <v>9</v>
      </c>
      <c r="B15" s="15" t="s">
        <v>346</v>
      </c>
      <c r="C15" s="15"/>
      <c r="D15" s="15"/>
      <c r="E15" s="16" t="s">
        <v>22</v>
      </c>
      <c r="F15" s="17" t="s">
        <v>199</v>
      </c>
      <c r="G15" s="17"/>
      <c r="H15" s="17"/>
      <c r="I15" s="17"/>
      <c r="J15" s="26" t="s">
        <v>347</v>
      </c>
      <c r="K15" s="26"/>
      <c r="L15" s="26"/>
      <c r="M15" s="26"/>
      <c r="N15" s="27" t="s">
        <v>36</v>
      </c>
      <c r="O15" s="27"/>
      <c r="P15" s="28">
        <v>10</v>
      </c>
      <c r="Q15" s="28"/>
      <c r="R15" s="28">
        <v>10</v>
      </c>
      <c r="S15" s="28"/>
      <c r="T15" s="33">
        <f t="shared" si="0"/>
        <v>12900</v>
      </c>
      <c r="U15" s="33"/>
      <c r="V15" s="34">
        <f t="shared" si="1"/>
        <v>528.9</v>
      </c>
      <c r="W15" s="35">
        <v>0.8</v>
      </c>
      <c r="X15" s="33"/>
      <c r="Y15" s="37">
        <f t="shared" si="2"/>
        <v>423.12</v>
      </c>
      <c r="Z15" s="38"/>
      <c r="AA15" s="34">
        <f t="shared" si="3"/>
        <v>105.78</v>
      </c>
      <c r="AB15" s="34"/>
      <c r="AC15" s="16" t="s">
        <v>348</v>
      </c>
      <c r="AD15" s="16"/>
      <c r="AE15" s="16"/>
      <c r="AF15" s="16"/>
      <c r="AG15" s="16"/>
      <c r="AH15" s="16"/>
      <c r="AI15" s="42" t="s">
        <v>27</v>
      </c>
      <c r="AJ15" s="42"/>
      <c r="AK15" s="42"/>
      <c r="AL15" s="14"/>
      <c r="AM15" s="14"/>
      <c r="AN15" s="48"/>
      <c r="AO15" s="69"/>
      <c r="AP15" s="71"/>
      <c r="AQ15" s="65"/>
      <c r="AU15" s="65"/>
    </row>
    <row r="16" s="1" customFormat="1" ht="18.6" customHeight="1" spans="1:47">
      <c r="A16" s="14">
        <v>10</v>
      </c>
      <c r="B16" s="15" t="s">
        <v>459</v>
      </c>
      <c r="C16" s="15"/>
      <c r="D16" s="15"/>
      <c r="E16" s="16" t="s">
        <v>22</v>
      </c>
      <c r="F16" s="17" t="s">
        <v>199</v>
      </c>
      <c r="G16" s="17"/>
      <c r="H16" s="17"/>
      <c r="I16" s="17"/>
      <c r="J16" s="26" t="s">
        <v>460</v>
      </c>
      <c r="K16" s="26"/>
      <c r="L16" s="26"/>
      <c r="M16" s="26"/>
      <c r="N16" s="27" t="s">
        <v>36</v>
      </c>
      <c r="O16" s="27"/>
      <c r="P16" s="28">
        <v>19.2</v>
      </c>
      <c r="Q16" s="28"/>
      <c r="R16" s="28">
        <v>19.2</v>
      </c>
      <c r="S16" s="28"/>
      <c r="T16" s="33">
        <f t="shared" si="0"/>
        <v>24768</v>
      </c>
      <c r="U16" s="33"/>
      <c r="V16" s="34">
        <f t="shared" si="1"/>
        <v>1015.488</v>
      </c>
      <c r="W16" s="35">
        <v>0.8</v>
      </c>
      <c r="X16" s="33"/>
      <c r="Y16" s="37">
        <f t="shared" si="2"/>
        <v>812.3904</v>
      </c>
      <c r="Z16" s="38"/>
      <c r="AA16" s="34">
        <f t="shared" si="3"/>
        <v>203.0976</v>
      </c>
      <c r="AB16" s="34"/>
      <c r="AC16" s="16" t="s">
        <v>461</v>
      </c>
      <c r="AD16" s="16"/>
      <c r="AE16" s="16"/>
      <c r="AF16" s="16"/>
      <c r="AG16" s="16"/>
      <c r="AH16" s="16"/>
      <c r="AI16" s="42" t="s">
        <v>27</v>
      </c>
      <c r="AJ16" s="42"/>
      <c r="AK16" s="42"/>
      <c r="AL16" s="14"/>
      <c r="AM16" s="14"/>
      <c r="AN16" s="48"/>
      <c r="AO16" s="67"/>
      <c r="AP16" s="65"/>
      <c r="AQ16" s="65"/>
      <c r="AU16" s="65"/>
    </row>
    <row r="17" s="1" customFormat="1" ht="18.6" customHeight="1" spans="1:48">
      <c r="A17" s="14">
        <v>11</v>
      </c>
      <c r="B17" s="15" t="s">
        <v>349</v>
      </c>
      <c r="C17" s="15"/>
      <c r="D17" s="15"/>
      <c r="E17" s="16" t="s">
        <v>22</v>
      </c>
      <c r="F17" s="17" t="s">
        <v>350</v>
      </c>
      <c r="G17" s="17"/>
      <c r="H17" s="17"/>
      <c r="I17" s="17"/>
      <c r="J17" s="26" t="s">
        <v>351</v>
      </c>
      <c r="K17" s="26"/>
      <c r="L17" s="26"/>
      <c r="M17" s="26"/>
      <c r="N17" s="27" t="s">
        <v>36</v>
      </c>
      <c r="O17" s="27"/>
      <c r="P17" s="28">
        <v>15.4</v>
      </c>
      <c r="Q17" s="28"/>
      <c r="R17" s="28">
        <v>15.4</v>
      </c>
      <c r="S17" s="28"/>
      <c r="T17" s="33">
        <f t="shared" si="0"/>
        <v>19866</v>
      </c>
      <c r="U17" s="33"/>
      <c r="V17" s="34">
        <f t="shared" si="1"/>
        <v>814.506</v>
      </c>
      <c r="W17" s="35">
        <v>0.8</v>
      </c>
      <c r="X17" s="33"/>
      <c r="Y17" s="37">
        <f t="shared" si="2"/>
        <v>651.6048</v>
      </c>
      <c r="Z17" s="38"/>
      <c r="AA17" s="34">
        <f t="shared" si="3"/>
        <v>162.9012</v>
      </c>
      <c r="AB17" s="34"/>
      <c r="AC17" s="16" t="s">
        <v>352</v>
      </c>
      <c r="AD17" s="16"/>
      <c r="AE17" s="16"/>
      <c r="AF17" s="16"/>
      <c r="AG17" s="16"/>
      <c r="AH17" s="16"/>
      <c r="AI17" s="42" t="s">
        <v>27</v>
      </c>
      <c r="AJ17" s="42"/>
      <c r="AK17" s="42"/>
      <c r="AL17" s="14"/>
      <c r="AM17" s="14"/>
      <c r="AN17" s="48"/>
      <c r="AO17" s="69"/>
      <c r="AP17" s="56"/>
      <c r="AQ17" s="56"/>
      <c r="AR17" s="56"/>
      <c r="AS17" s="56"/>
      <c r="AT17" s="56"/>
      <c r="AU17" s="59"/>
      <c r="AV17" s="61"/>
    </row>
    <row r="18" s="1" customFormat="1" ht="18.6" customHeight="1" spans="1:48">
      <c r="A18" s="14">
        <v>12</v>
      </c>
      <c r="B18" s="15" t="s">
        <v>381</v>
      </c>
      <c r="C18" s="15"/>
      <c r="D18" s="15"/>
      <c r="E18" s="16" t="s">
        <v>22</v>
      </c>
      <c r="F18" s="17" t="s">
        <v>199</v>
      </c>
      <c r="G18" s="17"/>
      <c r="H18" s="17"/>
      <c r="I18" s="17"/>
      <c r="J18" s="26" t="s">
        <v>382</v>
      </c>
      <c r="K18" s="26"/>
      <c r="L18" s="26"/>
      <c r="M18" s="26"/>
      <c r="N18" s="27" t="s">
        <v>36</v>
      </c>
      <c r="O18" s="27"/>
      <c r="P18" s="28">
        <v>10</v>
      </c>
      <c r="Q18" s="28"/>
      <c r="R18" s="28">
        <v>10</v>
      </c>
      <c r="S18" s="28"/>
      <c r="T18" s="33">
        <f t="shared" si="0"/>
        <v>12900</v>
      </c>
      <c r="U18" s="33"/>
      <c r="V18" s="34">
        <f t="shared" si="1"/>
        <v>528.9</v>
      </c>
      <c r="W18" s="35">
        <v>0.8</v>
      </c>
      <c r="X18" s="33"/>
      <c r="Y18" s="37">
        <f t="shared" si="2"/>
        <v>423.12</v>
      </c>
      <c r="Z18" s="38"/>
      <c r="AA18" s="34">
        <f t="shared" si="3"/>
        <v>105.78</v>
      </c>
      <c r="AB18" s="34"/>
      <c r="AC18" s="16" t="s">
        <v>383</v>
      </c>
      <c r="AD18" s="16"/>
      <c r="AE18" s="16"/>
      <c r="AF18" s="16"/>
      <c r="AG18" s="16"/>
      <c r="AH18" s="16"/>
      <c r="AI18" s="42" t="s">
        <v>27</v>
      </c>
      <c r="AJ18" s="42"/>
      <c r="AK18" s="42"/>
      <c r="AL18" s="14"/>
      <c r="AM18" s="14"/>
      <c r="AN18" s="48"/>
      <c r="AO18" s="67"/>
      <c r="AP18" s="56"/>
      <c r="AQ18" s="56"/>
      <c r="AR18" s="56"/>
      <c r="AS18" s="56"/>
      <c r="AT18" s="56"/>
      <c r="AU18" s="65"/>
      <c r="AV18" s="65"/>
    </row>
    <row r="19" s="1" customFormat="1" ht="18.6" customHeight="1" spans="1:48">
      <c r="A19" s="14">
        <v>13</v>
      </c>
      <c r="B19" s="15" t="s">
        <v>389</v>
      </c>
      <c r="C19" s="15"/>
      <c r="D19" s="15"/>
      <c r="E19" s="16" t="s">
        <v>22</v>
      </c>
      <c r="F19" s="17" t="s">
        <v>277</v>
      </c>
      <c r="G19" s="17"/>
      <c r="H19" s="17"/>
      <c r="I19" s="17"/>
      <c r="J19" s="26" t="s">
        <v>390</v>
      </c>
      <c r="K19" s="26"/>
      <c r="L19" s="26"/>
      <c r="M19" s="26"/>
      <c r="N19" s="27" t="s">
        <v>36</v>
      </c>
      <c r="O19" s="27"/>
      <c r="P19" s="28">
        <v>10</v>
      </c>
      <c r="Q19" s="28"/>
      <c r="R19" s="28">
        <v>10</v>
      </c>
      <c r="S19" s="28"/>
      <c r="T19" s="33">
        <f t="shared" si="0"/>
        <v>12900</v>
      </c>
      <c r="U19" s="33"/>
      <c r="V19" s="34">
        <f t="shared" si="1"/>
        <v>528.9</v>
      </c>
      <c r="W19" s="35">
        <v>0.8</v>
      </c>
      <c r="X19" s="33"/>
      <c r="Y19" s="37">
        <f t="shared" si="2"/>
        <v>423.12</v>
      </c>
      <c r="Z19" s="38"/>
      <c r="AA19" s="34">
        <f t="shared" si="3"/>
        <v>105.78</v>
      </c>
      <c r="AB19" s="34"/>
      <c r="AC19" s="16" t="s">
        <v>392</v>
      </c>
      <c r="AD19" s="16"/>
      <c r="AE19" s="16"/>
      <c r="AF19" s="16"/>
      <c r="AG19" s="16"/>
      <c r="AH19" s="16"/>
      <c r="AI19" s="42" t="s">
        <v>27</v>
      </c>
      <c r="AJ19" s="42"/>
      <c r="AK19" s="42"/>
      <c r="AL19" s="14"/>
      <c r="AM19" s="14"/>
      <c r="AN19" s="48"/>
      <c r="AO19" s="69"/>
      <c r="AP19" s="56"/>
      <c r="AQ19" s="56"/>
      <c r="AR19" s="56"/>
      <c r="AS19" s="56"/>
      <c r="AT19" s="56"/>
      <c r="AU19" s="56"/>
      <c r="AV19" s="63"/>
    </row>
    <row r="20" s="1" customFormat="1" ht="18.6" customHeight="1" spans="1:48">
      <c r="A20" s="14">
        <v>14</v>
      </c>
      <c r="B20" s="15" t="s">
        <v>405</v>
      </c>
      <c r="C20" s="15"/>
      <c r="D20" s="15"/>
      <c r="E20" s="16" t="s">
        <v>22</v>
      </c>
      <c r="F20" s="17" t="s">
        <v>54</v>
      </c>
      <c r="G20" s="17"/>
      <c r="H20" s="17"/>
      <c r="I20" s="17"/>
      <c r="J20" s="26" t="s">
        <v>406</v>
      </c>
      <c r="K20" s="26"/>
      <c r="L20" s="26"/>
      <c r="M20" s="26"/>
      <c r="N20" s="27" t="s">
        <v>36</v>
      </c>
      <c r="O20" s="27"/>
      <c r="P20" s="28">
        <v>12</v>
      </c>
      <c r="Q20" s="28"/>
      <c r="R20" s="28">
        <v>12</v>
      </c>
      <c r="S20" s="28"/>
      <c r="T20" s="33">
        <f t="shared" si="0"/>
        <v>15480</v>
      </c>
      <c r="U20" s="33"/>
      <c r="V20" s="34">
        <f t="shared" si="1"/>
        <v>634.68</v>
      </c>
      <c r="W20" s="35">
        <v>0.8</v>
      </c>
      <c r="X20" s="33"/>
      <c r="Y20" s="37">
        <f t="shared" si="2"/>
        <v>507.744</v>
      </c>
      <c r="Z20" s="38"/>
      <c r="AA20" s="34">
        <f t="shared" si="3"/>
        <v>126.936</v>
      </c>
      <c r="AB20" s="34"/>
      <c r="AC20" s="16" t="s">
        <v>407</v>
      </c>
      <c r="AD20" s="16"/>
      <c r="AE20" s="16"/>
      <c r="AF20" s="16"/>
      <c r="AG20" s="16"/>
      <c r="AH20" s="16"/>
      <c r="AI20" s="42" t="s">
        <v>27</v>
      </c>
      <c r="AJ20" s="42"/>
      <c r="AK20" s="42"/>
      <c r="AL20" s="14"/>
      <c r="AM20" s="14"/>
      <c r="AN20" s="48"/>
      <c r="AO20" s="67"/>
      <c r="AP20" s="61"/>
      <c r="AQ20" s="61"/>
      <c r="AR20" s="61"/>
      <c r="AS20" s="61"/>
      <c r="AT20" s="61"/>
      <c r="AU20" s="61"/>
      <c r="AV20" s="65"/>
    </row>
    <row r="21" s="1" customFormat="1" ht="18" customHeight="1" spans="1:48">
      <c r="A21" s="14">
        <v>15</v>
      </c>
      <c r="B21" s="18" t="s">
        <v>491</v>
      </c>
      <c r="C21" s="19"/>
      <c r="D21" s="20"/>
      <c r="E21" s="16" t="s">
        <v>22</v>
      </c>
      <c r="F21" s="17" t="s">
        <v>492</v>
      </c>
      <c r="G21" s="17"/>
      <c r="H21" s="17"/>
      <c r="I21" s="17"/>
      <c r="J21" s="26" t="s">
        <v>493</v>
      </c>
      <c r="K21" s="26"/>
      <c r="L21" s="26"/>
      <c r="M21" s="26"/>
      <c r="N21" s="27" t="s">
        <v>36</v>
      </c>
      <c r="O21" s="27"/>
      <c r="P21" s="29">
        <v>61</v>
      </c>
      <c r="Q21" s="36"/>
      <c r="R21" s="29">
        <v>61</v>
      </c>
      <c r="S21" s="36"/>
      <c r="T21" s="33">
        <f t="shared" si="0"/>
        <v>78690</v>
      </c>
      <c r="U21" s="33"/>
      <c r="V21" s="34">
        <f t="shared" si="1"/>
        <v>3226.29</v>
      </c>
      <c r="W21" s="35">
        <v>0.8</v>
      </c>
      <c r="X21" s="33"/>
      <c r="Y21" s="37">
        <f t="shared" si="2"/>
        <v>2581.032</v>
      </c>
      <c r="Z21" s="38"/>
      <c r="AA21" s="34">
        <f t="shared" si="3"/>
        <v>645.258</v>
      </c>
      <c r="AB21" s="34"/>
      <c r="AC21" s="39" t="s">
        <v>494</v>
      </c>
      <c r="AD21" s="40"/>
      <c r="AE21" s="40"/>
      <c r="AF21" s="40"/>
      <c r="AG21" s="40"/>
      <c r="AH21" s="49"/>
      <c r="AI21" s="42" t="s">
        <v>27</v>
      </c>
      <c r="AJ21" s="42"/>
      <c r="AK21" s="42"/>
      <c r="AL21" s="48"/>
      <c r="AM21" s="50"/>
      <c r="AN21" s="51"/>
      <c r="AO21" s="67"/>
      <c r="AP21" s="61"/>
      <c r="AQ21" s="61"/>
      <c r="AR21" s="61"/>
      <c r="AS21" s="61"/>
      <c r="AT21" s="61"/>
      <c r="AU21" s="61"/>
      <c r="AV21" s="65"/>
    </row>
    <row r="22" s="1" customFormat="1" ht="18.6" customHeight="1" spans="1:48">
      <c r="A22" s="14">
        <v>16</v>
      </c>
      <c r="B22" s="21" t="s">
        <v>227</v>
      </c>
      <c r="C22" s="21"/>
      <c r="D22" s="21"/>
      <c r="E22" s="16" t="s">
        <v>22</v>
      </c>
      <c r="F22" s="17" t="s">
        <v>228</v>
      </c>
      <c r="G22" s="17"/>
      <c r="H22" s="17"/>
      <c r="I22" s="17"/>
      <c r="J22" s="26" t="s">
        <v>229</v>
      </c>
      <c r="K22" s="26"/>
      <c r="L22" s="26"/>
      <c r="M22" s="26"/>
      <c r="N22" s="27" t="s">
        <v>36</v>
      </c>
      <c r="O22" s="27"/>
      <c r="P22" s="30">
        <v>40</v>
      </c>
      <c r="Q22" s="30"/>
      <c r="R22" s="30">
        <v>40</v>
      </c>
      <c r="S22" s="30"/>
      <c r="T22" s="33">
        <f t="shared" si="0"/>
        <v>51600</v>
      </c>
      <c r="U22" s="33"/>
      <c r="V22" s="34">
        <f t="shared" si="1"/>
        <v>2115.6</v>
      </c>
      <c r="W22" s="35">
        <v>0.8</v>
      </c>
      <c r="X22" s="33"/>
      <c r="Y22" s="37">
        <f t="shared" si="2"/>
        <v>1692.48</v>
      </c>
      <c r="Z22" s="38"/>
      <c r="AA22" s="34">
        <f t="shared" si="3"/>
        <v>423.12</v>
      </c>
      <c r="AB22" s="34"/>
      <c r="AC22" s="16" t="s">
        <v>230</v>
      </c>
      <c r="AD22" s="16"/>
      <c r="AE22" s="16"/>
      <c r="AF22" s="16"/>
      <c r="AG22" s="16"/>
      <c r="AH22" s="16"/>
      <c r="AI22" s="42" t="s">
        <v>27</v>
      </c>
      <c r="AJ22" s="42"/>
      <c r="AK22" s="42"/>
      <c r="AL22" s="14"/>
      <c r="AM22" s="14"/>
      <c r="AN22" s="48"/>
      <c r="AO22" s="67"/>
      <c r="AP22" s="61"/>
      <c r="AQ22" s="61"/>
      <c r="AR22" s="61"/>
      <c r="AS22" s="61"/>
      <c r="AT22" s="61"/>
      <c r="AV22" s="65"/>
    </row>
    <row r="23" s="1" customFormat="1" ht="18.6" customHeight="1" spans="1:48">
      <c r="A23" s="14">
        <v>17</v>
      </c>
      <c r="B23" s="21" t="s">
        <v>509</v>
      </c>
      <c r="C23" s="21"/>
      <c r="D23" s="21"/>
      <c r="E23" s="16" t="s">
        <v>22</v>
      </c>
      <c r="F23" s="17" t="s">
        <v>256</v>
      </c>
      <c r="G23" s="17"/>
      <c r="H23" s="17"/>
      <c r="I23" s="17"/>
      <c r="J23" s="26" t="s">
        <v>30</v>
      </c>
      <c r="K23" s="26"/>
      <c r="L23" s="26"/>
      <c r="M23" s="26"/>
      <c r="N23" s="27" t="s">
        <v>36</v>
      </c>
      <c r="O23" s="27"/>
      <c r="P23" s="30">
        <v>8</v>
      </c>
      <c r="Q23" s="30"/>
      <c r="R23" s="30">
        <v>8</v>
      </c>
      <c r="S23" s="30"/>
      <c r="T23" s="33">
        <f t="shared" si="0"/>
        <v>10320</v>
      </c>
      <c r="U23" s="33"/>
      <c r="V23" s="34">
        <f t="shared" si="1"/>
        <v>423.12</v>
      </c>
      <c r="W23" s="35">
        <v>0.8</v>
      </c>
      <c r="X23" s="33"/>
      <c r="Y23" s="37">
        <f t="shared" si="2"/>
        <v>338.496</v>
      </c>
      <c r="Z23" s="38"/>
      <c r="AA23" s="34">
        <f t="shared" si="3"/>
        <v>84.624</v>
      </c>
      <c r="AB23" s="34"/>
      <c r="AC23" s="41" t="s">
        <v>510</v>
      </c>
      <c r="AD23" s="41"/>
      <c r="AE23" s="41"/>
      <c r="AF23" s="41"/>
      <c r="AG23" s="41"/>
      <c r="AH23" s="41"/>
      <c r="AI23" s="42" t="s">
        <v>27</v>
      </c>
      <c r="AJ23" s="42"/>
      <c r="AK23" s="42"/>
      <c r="AL23" s="14"/>
      <c r="AM23" s="14"/>
      <c r="AN23" s="48"/>
      <c r="AO23" s="67"/>
      <c r="AP23" s="63"/>
      <c r="AQ23" s="63"/>
      <c r="AR23" s="63"/>
      <c r="AS23" s="63"/>
      <c r="AT23" s="63"/>
      <c r="AU23" s="73"/>
      <c r="AV23" s="61"/>
    </row>
    <row r="24" s="1" customFormat="1" ht="18.6" customHeight="1" spans="1:48">
      <c r="A24" s="14" t="s">
        <v>495</v>
      </c>
      <c r="B24" s="14"/>
      <c r="C24" s="14"/>
      <c r="D24" s="14"/>
      <c r="E24" s="14"/>
      <c r="F24" s="17"/>
      <c r="G24" s="17"/>
      <c r="H24" s="17"/>
      <c r="I24" s="17"/>
      <c r="J24" s="26"/>
      <c r="K24" s="26"/>
      <c r="L24" s="26"/>
      <c r="M24" s="26"/>
      <c r="N24" s="26"/>
      <c r="O24" s="26"/>
      <c r="P24" s="28">
        <f t="shared" ref="P24:T24" si="4">SUM(P7:P23)</f>
        <v>353.4</v>
      </c>
      <c r="Q24" s="33"/>
      <c r="R24" s="28">
        <f t="shared" si="4"/>
        <v>353.4</v>
      </c>
      <c r="S24" s="33"/>
      <c r="T24" s="33">
        <f t="shared" si="4"/>
        <v>455886</v>
      </c>
      <c r="U24" s="33"/>
      <c r="V24" s="34">
        <f t="shared" ref="V24:AA24" si="5">SUM(V7:V23)</f>
        <v>18691.326</v>
      </c>
      <c r="W24" s="33"/>
      <c r="X24" s="33"/>
      <c r="Y24" s="37">
        <f t="shared" si="5"/>
        <v>14953.0608</v>
      </c>
      <c r="Z24" s="38"/>
      <c r="AA24" s="34">
        <f t="shared" si="5"/>
        <v>3738.2652</v>
      </c>
      <c r="AB24" s="34"/>
      <c r="AC24" s="14"/>
      <c r="AD24" s="14"/>
      <c r="AE24" s="14"/>
      <c r="AF24" s="14"/>
      <c r="AG24" s="14"/>
      <c r="AH24" s="14"/>
      <c r="AI24" s="42"/>
      <c r="AJ24" s="42"/>
      <c r="AK24" s="42"/>
      <c r="AL24" s="14"/>
      <c r="AM24" s="14"/>
      <c r="AN24" s="48"/>
      <c r="AO24" s="72"/>
      <c r="AP24" s="63"/>
      <c r="AQ24" s="63"/>
      <c r="AR24" s="63"/>
      <c r="AS24" s="63"/>
      <c r="AT24" s="63"/>
      <c r="AU24" s="73"/>
      <c r="AV24" s="63"/>
    </row>
    <row r="25" s="1" customFormat="1" ht="15" customHeight="1" spans="1:48">
      <c r="A25" s="22" t="s">
        <v>511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74"/>
      <c r="AQ25" s="63"/>
      <c r="AR25" s="63"/>
      <c r="AS25" s="63"/>
      <c r="AT25" s="63"/>
      <c r="AU25" s="60"/>
      <c r="AV25" s="63"/>
    </row>
    <row r="26" s="1" customFormat="1" spans="1:46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Q26" s="65"/>
      <c r="AR26" s="65"/>
      <c r="AS26" s="65"/>
      <c r="AT26" s="65"/>
    </row>
    <row r="27" s="1" customFormat="1" ht="20.25" customHeight="1" spans="1:43">
      <c r="A27" s="24"/>
      <c r="B27" s="24"/>
      <c r="C27" s="24"/>
      <c r="D27" s="24"/>
      <c r="E27" s="24"/>
      <c r="F27" s="25"/>
      <c r="G27" s="25"/>
      <c r="H27" s="25"/>
      <c r="I27" s="25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Q27" s="65"/>
    </row>
    <row r="28" s="1" customFormat="1" ht="20.25" customHeight="1" spans="1:43">
      <c r="A28" s="24"/>
      <c r="B28" s="24"/>
      <c r="C28" s="24"/>
      <c r="D28" s="24"/>
      <c r="E28" s="24"/>
      <c r="F28" s="25"/>
      <c r="G28" s="25"/>
      <c r="H28" s="25"/>
      <c r="I28" s="25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Q28" s="65"/>
    </row>
    <row r="29" s="1" customFormat="1" spans="6:43">
      <c r="F29" s="2"/>
      <c r="G29" s="2"/>
      <c r="H29" s="2"/>
      <c r="I29" s="2"/>
      <c r="AQ29" s="65"/>
    </row>
    <row r="30" s="1" customFormat="1" spans="6:43">
      <c r="F30" s="2"/>
      <c r="G30" s="2"/>
      <c r="H30" s="2"/>
      <c r="I30" s="2"/>
      <c r="AQ30" s="65"/>
    </row>
  </sheetData>
  <mergeCells count="254">
    <mergeCell ref="A1:AO1"/>
    <mergeCell ref="A2:AO2"/>
    <mergeCell ref="A3:AO3"/>
    <mergeCell ref="A4:AO4"/>
    <mergeCell ref="A5:AO5"/>
    <mergeCell ref="B6:D6"/>
    <mergeCell ref="F6:I6"/>
    <mergeCell ref="J6:M6"/>
    <mergeCell ref="N6:O6"/>
    <mergeCell ref="P6:Q6"/>
    <mergeCell ref="R6:S6"/>
    <mergeCell ref="T6:U6"/>
    <mergeCell ref="W6:X6"/>
    <mergeCell ref="Y6:Z6"/>
    <mergeCell ref="AA6:AB6"/>
    <mergeCell ref="AC6:AH6"/>
    <mergeCell ref="AI6:AK6"/>
    <mergeCell ref="AL6:AN6"/>
    <mergeCell ref="B7:D7"/>
    <mergeCell ref="F7:I7"/>
    <mergeCell ref="J7:M7"/>
    <mergeCell ref="N7:O7"/>
    <mergeCell ref="P7:Q7"/>
    <mergeCell ref="R7:S7"/>
    <mergeCell ref="T7:U7"/>
    <mergeCell ref="W7:X7"/>
    <mergeCell ref="Y7:Z7"/>
    <mergeCell ref="AA7:AB7"/>
    <mergeCell ref="AC7:AH7"/>
    <mergeCell ref="AI7:AK7"/>
    <mergeCell ref="AL7:AN7"/>
    <mergeCell ref="B8:D8"/>
    <mergeCell ref="F8:I8"/>
    <mergeCell ref="J8:M8"/>
    <mergeCell ref="N8:O8"/>
    <mergeCell ref="P8:Q8"/>
    <mergeCell ref="R8:S8"/>
    <mergeCell ref="T8:U8"/>
    <mergeCell ref="W8:X8"/>
    <mergeCell ref="Y8:Z8"/>
    <mergeCell ref="AA8:AB8"/>
    <mergeCell ref="AC8:AH8"/>
    <mergeCell ref="AI8:AK8"/>
    <mergeCell ref="AL8:AN8"/>
    <mergeCell ref="B9:D9"/>
    <mergeCell ref="F9:I9"/>
    <mergeCell ref="J9:M9"/>
    <mergeCell ref="N9:O9"/>
    <mergeCell ref="P9:Q9"/>
    <mergeCell ref="R9:S9"/>
    <mergeCell ref="T9:U9"/>
    <mergeCell ref="W9:X9"/>
    <mergeCell ref="Y9:Z9"/>
    <mergeCell ref="AA9:AB9"/>
    <mergeCell ref="AC9:AH9"/>
    <mergeCell ref="AI9:AK9"/>
    <mergeCell ref="AL9:AN9"/>
    <mergeCell ref="B10:D10"/>
    <mergeCell ref="F10:I10"/>
    <mergeCell ref="J10:M10"/>
    <mergeCell ref="N10:O10"/>
    <mergeCell ref="P10:Q10"/>
    <mergeCell ref="R10:S10"/>
    <mergeCell ref="T10:U10"/>
    <mergeCell ref="W10:X10"/>
    <mergeCell ref="Y10:Z10"/>
    <mergeCell ref="AA10:AB10"/>
    <mergeCell ref="AC10:AH10"/>
    <mergeCell ref="AI10:AK10"/>
    <mergeCell ref="AL10:AN10"/>
    <mergeCell ref="B11:D11"/>
    <mergeCell ref="F11:I11"/>
    <mergeCell ref="J11:M11"/>
    <mergeCell ref="N11:O11"/>
    <mergeCell ref="P11:Q11"/>
    <mergeCell ref="R11:S11"/>
    <mergeCell ref="T11:U11"/>
    <mergeCell ref="W11:X11"/>
    <mergeCell ref="Y11:Z11"/>
    <mergeCell ref="AA11:AB11"/>
    <mergeCell ref="AC11:AH11"/>
    <mergeCell ref="AI11:AK11"/>
    <mergeCell ref="AL11:AN11"/>
    <mergeCell ref="B12:D12"/>
    <mergeCell ref="F12:I12"/>
    <mergeCell ref="J12:M12"/>
    <mergeCell ref="N12:O12"/>
    <mergeCell ref="P12:Q12"/>
    <mergeCell ref="R12:S12"/>
    <mergeCell ref="T12:U12"/>
    <mergeCell ref="W12:X12"/>
    <mergeCell ref="Y12:Z12"/>
    <mergeCell ref="AA12:AB12"/>
    <mergeCell ref="AC12:AH12"/>
    <mergeCell ref="AI12:AK12"/>
    <mergeCell ref="AL12:AN12"/>
    <mergeCell ref="B13:D13"/>
    <mergeCell ref="F13:I13"/>
    <mergeCell ref="J13:M13"/>
    <mergeCell ref="N13:O13"/>
    <mergeCell ref="P13:Q13"/>
    <mergeCell ref="R13:S13"/>
    <mergeCell ref="T13:U13"/>
    <mergeCell ref="W13:X13"/>
    <mergeCell ref="Y13:Z13"/>
    <mergeCell ref="AA13:AB13"/>
    <mergeCell ref="AC13:AH13"/>
    <mergeCell ref="AI13:AK13"/>
    <mergeCell ref="AL13:AN13"/>
    <mergeCell ref="B14:D14"/>
    <mergeCell ref="F14:I14"/>
    <mergeCell ref="J14:M14"/>
    <mergeCell ref="N14:O14"/>
    <mergeCell ref="P14:Q14"/>
    <mergeCell ref="R14:S14"/>
    <mergeCell ref="T14:U14"/>
    <mergeCell ref="W14:X14"/>
    <mergeCell ref="Y14:Z14"/>
    <mergeCell ref="AA14:AB14"/>
    <mergeCell ref="AC14:AH14"/>
    <mergeCell ref="AI14:AK14"/>
    <mergeCell ref="AL14:AN14"/>
    <mergeCell ref="B15:D15"/>
    <mergeCell ref="F15:I15"/>
    <mergeCell ref="J15:M15"/>
    <mergeCell ref="N15:O15"/>
    <mergeCell ref="P15:Q15"/>
    <mergeCell ref="R15:S15"/>
    <mergeCell ref="T15:U15"/>
    <mergeCell ref="W15:X15"/>
    <mergeCell ref="Y15:Z15"/>
    <mergeCell ref="AA15:AB15"/>
    <mergeCell ref="AC15:AH15"/>
    <mergeCell ref="AI15:AK15"/>
    <mergeCell ref="AL15:AN15"/>
    <mergeCell ref="B16:D16"/>
    <mergeCell ref="F16:I16"/>
    <mergeCell ref="J16:M16"/>
    <mergeCell ref="N16:O16"/>
    <mergeCell ref="P16:Q16"/>
    <mergeCell ref="R16:S16"/>
    <mergeCell ref="T16:U16"/>
    <mergeCell ref="W16:X16"/>
    <mergeCell ref="Y16:Z16"/>
    <mergeCell ref="AA16:AB16"/>
    <mergeCell ref="AC16:AH16"/>
    <mergeCell ref="AI16:AK16"/>
    <mergeCell ref="AL16:AN16"/>
    <mergeCell ref="B17:D17"/>
    <mergeCell ref="F17:I17"/>
    <mergeCell ref="J17:M17"/>
    <mergeCell ref="N17:O17"/>
    <mergeCell ref="P17:Q17"/>
    <mergeCell ref="R17:S17"/>
    <mergeCell ref="T17:U17"/>
    <mergeCell ref="W17:X17"/>
    <mergeCell ref="Y17:Z17"/>
    <mergeCell ref="AA17:AB17"/>
    <mergeCell ref="AC17:AH17"/>
    <mergeCell ref="AI17:AK17"/>
    <mergeCell ref="AL17:AN17"/>
    <mergeCell ref="B18:D18"/>
    <mergeCell ref="F18:I18"/>
    <mergeCell ref="J18:M18"/>
    <mergeCell ref="N18:O18"/>
    <mergeCell ref="P18:Q18"/>
    <mergeCell ref="R18:S18"/>
    <mergeCell ref="T18:U18"/>
    <mergeCell ref="W18:X18"/>
    <mergeCell ref="Y18:Z18"/>
    <mergeCell ref="AA18:AB18"/>
    <mergeCell ref="AC18:AH18"/>
    <mergeCell ref="AI18:AK18"/>
    <mergeCell ref="AL18:AN18"/>
    <mergeCell ref="B19:D19"/>
    <mergeCell ref="F19:I19"/>
    <mergeCell ref="J19:M19"/>
    <mergeCell ref="N19:O19"/>
    <mergeCell ref="P19:Q19"/>
    <mergeCell ref="R19:S19"/>
    <mergeCell ref="T19:U19"/>
    <mergeCell ref="W19:X19"/>
    <mergeCell ref="Y19:Z19"/>
    <mergeCell ref="AA19:AB19"/>
    <mergeCell ref="AC19:AH19"/>
    <mergeCell ref="AI19:AK19"/>
    <mergeCell ref="AL19:AN19"/>
    <mergeCell ref="B20:D20"/>
    <mergeCell ref="F20:I20"/>
    <mergeCell ref="J20:M20"/>
    <mergeCell ref="N20:O20"/>
    <mergeCell ref="P20:Q20"/>
    <mergeCell ref="R20:S20"/>
    <mergeCell ref="T20:U20"/>
    <mergeCell ref="W20:X20"/>
    <mergeCell ref="Y20:Z20"/>
    <mergeCell ref="AA20:AB20"/>
    <mergeCell ref="AC20:AH20"/>
    <mergeCell ref="AI20:AK20"/>
    <mergeCell ref="AL20:AN20"/>
    <mergeCell ref="B21:D21"/>
    <mergeCell ref="F21:I21"/>
    <mergeCell ref="J21:M21"/>
    <mergeCell ref="N21:O21"/>
    <mergeCell ref="P21:Q21"/>
    <mergeCell ref="R21:S21"/>
    <mergeCell ref="T21:U21"/>
    <mergeCell ref="W21:X21"/>
    <mergeCell ref="Y21:Z21"/>
    <mergeCell ref="AA21:AB21"/>
    <mergeCell ref="AC21:AH21"/>
    <mergeCell ref="AI21:AK21"/>
    <mergeCell ref="AL21:AN21"/>
    <mergeCell ref="B22:D22"/>
    <mergeCell ref="F22:I22"/>
    <mergeCell ref="J22:M22"/>
    <mergeCell ref="N22:O22"/>
    <mergeCell ref="P22:Q22"/>
    <mergeCell ref="R22:S22"/>
    <mergeCell ref="T22:U22"/>
    <mergeCell ref="W22:X22"/>
    <mergeCell ref="Y22:Z22"/>
    <mergeCell ref="AA22:AB22"/>
    <mergeCell ref="AC22:AH22"/>
    <mergeCell ref="AI22:AK22"/>
    <mergeCell ref="AL22:AN22"/>
    <mergeCell ref="B23:D23"/>
    <mergeCell ref="F23:I23"/>
    <mergeCell ref="J23:M23"/>
    <mergeCell ref="N23:O23"/>
    <mergeCell ref="P23:Q23"/>
    <mergeCell ref="R23:S23"/>
    <mergeCell ref="T23:U23"/>
    <mergeCell ref="W23:X23"/>
    <mergeCell ref="Y23:Z23"/>
    <mergeCell ref="AA23:AB23"/>
    <mergeCell ref="AC23:AH23"/>
    <mergeCell ref="AI23:AK23"/>
    <mergeCell ref="AL23:AN23"/>
    <mergeCell ref="A24:D24"/>
    <mergeCell ref="F24:I24"/>
    <mergeCell ref="J24:M24"/>
    <mergeCell ref="N24:O24"/>
    <mergeCell ref="P24:Q24"/>
    <mergeCell ref="R24:S24"/>
    <mergeCell ref="T24:U24"/>
    <mergeCell ref="W24:X24"/>
    <mergeCell ref="Y24:Z24"/>
    <mergeCell ref="AA24:AB24"/>
    <mergeCell ref="AC24:AH24"/>
    <mergeCell ref="AI24:AK24"/>
    <mergeCell ref="AL24:AN24"/>
    <mergeCell ref="A25:AO25"/>
    <mergeCell ref="A26:AN26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玉米散户</vt:lpstr>
      <vt:lpstr>玉米大户</vt:lpstr>
      <vt:lpstr>玉米大户2</vt:lpstr>
      <vt:lpstr>水稻散户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鑫童</cp:lastModifiedBy>
  <dcterms:created xsi:type="dcterms:W3CDTF">2022-06-06T03:01:00Z</dcterms:created>
  <dcterms:modified xsi:type="dcterms:W3CDTF">2024-06-13T13:21:42Z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BACB50632B8547BD990FCFB430B8372F</vt:lpwstr>
  </property>
</Properties>
</file>