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2"/>
  </bookViews>
  <sheets>
    <sheet name="玉米" sheetId="18" r:id="rId1"/>
    <sheet name="玉米 (大户)" sheetId="23" r:id="rId2"/>
    <sheet name="水稻" sheetId="24" r:id="rId3"/>
  </sheets>
  <definedNames>
    <definedName name="_xlnm._FilterDatabase" localSheetId="0" hidden="1">玉米!$A$6:$U$71</definedName>
    <definedName name="_xlnm._FilterDatabase" localSheetId="1" hidden="1">'玉米 (大户)'!$A$6:$U$7</definedName>
    <definedName name="_xlnm._FilterDatabase" localSheetId="2" hidden="1">水稻!$A$6:$U$26</definedName>
    <definedName name="_xlnm.Print_Area" localSheetId="0">玉米!$A$1:$Q$74</definedName>
    <definedName name="_xlnm.Print_Titles" localSheetId="0">玉米!$1:$6</definedName>
    <definedName name="_xlnm.Print_Area" localSheetId="1">'玉米 (大户)'!$A$1:$Q$10</definedName>
    <definedName name="_xlnm.Print_Titles" localSheetId="1">'玉米 (大户)'!$1:$6</definedName>
    <definedName name="_xlnm.Print_Area" localSheetId="2">水稻!$A$1:$Q$29</definedName>
    <definedName name="_xlnm.Print_Titles" localSheetId="2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<sst xmlns="http://schemas.openxmlformats.org/spreadsheetml/2006/main" count="672" uniqueCount="278">
  <si>
    <r>
      <rPr>
        <sz val="9"/>
        <rFont val="宋体"/>
        <charset val="134"/>
      </rPr>
      <t xml:space="preserve">                                             </t>
    </r>
    <r>
      <rPr>
        <sz val="9"/>
        <rFont val="黑体"/>
        <charset val="134"/>
      </rPr>
      <t>种植业保险分户投保清单                 （内部凭证 仅供承保使用）</t>
    </r>
  </si>
  <si>
    <r>
      <rPr>
        <sz val="9"/>
        <rFont val="宋体"/>
        <charset val="134"/>
      </rPr>
      <t xml:space="preserve"> 尊敬的投保人/投保组织者，本分户投保清单为</t>
    </r>
    <r>
      <rPr>
        <u/>
        <sz val="9"/>
        <rFont val="宋体"/>
        <charset val="134"/>
      </rPr>
      <t xml:space="preserve">                               </t>
    </r>
    <r>
      <rPr>
        <sz val="9"/>
        <rFont val="宋体"/>
        <charset val="134"/>
      </rPr>
      <t>号投保单的组成部分，请您如实、详细填写，签字确认前，请仔细阅读扉页提示内容。</t>
    </r>
  </si>
  <si>
    <r>
      <rPr>
        <sz val="9"/>
        <rFont val="宋体"/>
        <charset val="134"/>
      </rPr>
      <t xml:space="preserve"> 投保组织者：</t>
    </r>
    <r>
      <rPr>
        <u/>
        <sz val="9"/>
        <rFont val="宋体"/>
        <charset val="134"/>
      </rPr>
      <t xml:space="preserve">   铁岭县阿吉镇朱家村村民委员会</t>
    </r>
    <r>
      <rPr>
        <sz val="9"/>
        <rFont val="宋体"/>
        <charset val="134"/>
      </rPr>
      <t xml:space="preserve"> 投保险种：  </t>
    </r>
    <r>
      <rPr>
        <u/>
        <sz val="9"/>
        <rFont val="宋体"/>
        <charset val="134"/>
      </rPr>
      <t xml:space="preserve"> 收入保险 </t>
    </r>
    <r>
      <rPr>
        <sz val="9"/>
        <rFont val="宋体"/>
        <charset val="134"/>
      </rPr>
      <t xml:space="preserve"> 投保作物：</t>
    </r>
    <r>
      <rPr>
        <u/>
        <sz val="9"/>
        <rFont val="宋体"/>
        <charset val="134"/>
      </rPr>
      <t xml:space="preserve">      玉米      </t>
    </r>
    <r>
      <rPr>
        <sz val="9"/>
        <rFont val="宋体"/>
        <charset val="134"/>
      </rPr>
      <t xml:space="preserve"> 所在村名：</t>
    </r>
    <r>
      <rPr>
        <u/>
        <sz val="9"/>
        <rFont val="宋体"/>
        <charset val="134"/>
      </rPr>
      <t xml:space="preserve">      朱家村           </t>
    </r>
    <r>
      <rPr>
        <sz val="9"/>
        <rFont val="宋体"/>
        <charset val="134"/>
      </rPr>
      <t xml:space="preserve">。   </t>
    </r>
  </si>
  <si>
    <r>
      <rPr>
        <sz val="9"/>
        <rFont val="宋体"/>
        <charset val="134"/>
      </rPr>
      <t xml:space="preserve"> 投保人：</t>
    </r>
    <r>
      <rPr>
        <u/>
        <sz val="9"/>
        <rFont val="宋体"/>
        <charset val="134"/>
      </rPr>
      <t xml:space="preserve">    铁岭县阿吉镇朱家村朱家村等65户  </t>
    </r>
    <r>
      <rPr>
        <sz val="9"/>
        <rFont val="宋体"/>
        <charset val="134"/>
      </rPr>
      <t xml:space="preserve"> 单位保额：</t>
    </r>
    <r>
      <rPr>
        <u/>
        <sz val="9"/>
        <rFont val="宋体"/>
        <charset val="134"/>
      </rPr>
      <t xml:space="preserve">   1120  </t>
    </r>
    <r>
      <rPr>
        <sz val="9"/>
        <rFont val="宋体"/>
        <charset val="134"/>
      </rPr>
      <t>元   保险费率</t>
    </r>
    <r>
      <rPr>
        <u/>
        <sz val="9"/>
        <rFont val="宋体"/>
        <charset val="134"/>
      </rPr>
      <t xml:space="preserve">  6.1  </t>
    </r>
    <r>
      <rPr>
        <sz val="9"/>
        <rFont val="宋体"/>
        <charset val="134"/>
      </rPr>
      <t>%     单位保费：</t>
    </r>
    <r>
      <rPr>
        <u/>
        <sz val="9"/>
        <rFont val="宋体"/>
        <charset val="134"/>
      </rPr>
      <t xml:space="preserve">   68.32</t>
    </r>
    <r>
      <rPr>
        <sz val="9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</si>
  <si>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</si>
  <si>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</si>
  <si>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</si>
  <si>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</si>
  <si>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</si>
  <si>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</si>
  <si>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</si>
  <si>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</si>
  <si>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</si>
  <si>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</si>
  <si>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</si>
  <si>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</si>
  <si>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</si>
  <si>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</si>
  <si>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</si>
  <si>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</si>
  <si>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</si>
  <si>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丁士英</t>
  </si>
  <si>
    <t>朱家村</t>
  </si>
  <si>
    <t>211221********0331</t>
  </si>
  <si>
    <t>133****1058</t>
  </si>
  <si>
    <t>大块地</t>
  </si>
  <si>
    <t>502511********2988</t>
  </si>
  <si>
    <t>辽宁农村商业银行股份有限公司</t>
  </si>
  <si>
    <t>万宝山</t>
  </si>
  <si>
    <t>211221********0313</t>
  </si>
  <si>
    <t>182****8382</t>
  </si>
  <si>
    <t>502511********9195</t>
  </si>
  <si>
    <t>万铁山</t>
  </si>
  <si>
    <t>211221********0337</t>
  </si>
  <si>
    <t>150****9732</t>
  </si>
  <si>
    <t>621026********49269</t>
  </si>
  <si>
    <t>刘柏英</t>
  </si>
  <si>
    <t>211221********0318</t>
  </si>
  <si>
    <t>187****2871</t>
  </si>
  <si>
    <t>621026********45986</t>
  </si>
  <si>
    <t>刘金海</t>
  </si>
  <si>
    <t>211221********0338</t>
  </si>
  <si>
    <t>150****3975</t>
  </si>
  <si>
    <t>502511********5169</t>
  </si>
  <si>
    <t>华洪兴</t>
  </si>
  <si>
    <t>211221********0310</t>
  </si>
  <si>
    <t>155****7289</t>
  </si>
  <si>
    <t>621026********83723</t>
  </si>
  <si>
    <t>吕艳昌</t>
  </si>
  <si>
    <t>133****9813</t>
  </si>
  <si>
    <t>502511********1787</t>
  </si>
  <si>
    <t>吕艳锋</t>
  </si>
  <si>
    <t>211221********0317</t>
  </si>
  <si>
    <t>187****0772</t>
  </si>
  <si>
    <t>621026********45325</t>
  </si>
  <si>
    <t>吕虹江</t>
  </si>
  <si>
    <t>211221********0311</t>
  </si>
  <si>
    <t>188****5713</t>
  </si>
  <si>
    <t>502511********2179</t>
  </si>
  <si>
    <t>周晓东</t>
  </si>
  <si>
    <t>133****5545</t>
  </si>
  <si>
    <t>502511********8538</t>
  </si>
  <si>
    <t>姜振宝</t>
  </si>
  <si>
    <t>211221********0312</t>
  </si>
  <si>
    <t>150****7404</t>
  </si>
  <si>
    <t>502511********1952</t>
  </si>
  <si>
    <t>姜文彬</t>
  </si>
  <si>
    <t>132****9370</t>
  </si>
  <si>
    <t>502511********2931</t>
  </si>
  <si>
    <t>姜秀杰</t>
  </si>
  <si>
    <t>211221********0323</t>
  </si>
  <si>
    <t>187****3834</t>
  </si>
  <si>
    <t>621026********49616</t>
  </si>
  <si>
    <t>娄奉伟</t>
  </si>
  <si>
    <t>133****5225</t>
  </si>
  <si>
    <t>621026********45077</t>
  </si>
  <si>
    <t>孙桂荣</t>
  </si>
  <si>
    <t>211221********0328</t>
  </si>
  <si>
    <t>130****0924</t>
  </si>
  <si>
    <t>621026********43841</t>
  </si>
  <si>
    <t>孟庆宇</t>
  </si>
  <si>
    <t>211221********0396</t>
  </si>
  <si>
    <t>180****9730</t>
  </si>
  <si>
    <t>621026********49525</t>
  </si>
  <si>
    <t>张宏伟</t>
  </si>
  <si>
    <t>189****8451</t>
  </si>
  <si>
    <t>502511********7710</t>
  </si>
  <si>
    <t>张静峰</t>
  </si>
  <si>
    <t>211221********0314</t>
  </si>
  <si>
    <t>130****5388</t>
  </si>
  <si>
    <t>502511********3585</t>
  </si>
  <si>
    <t>房景飞</t>
  </si>
  <si>
    <t>152****6242</t>
  </si>
  <si>
    <t>502511********9568</t>
  </si>
  <si>
    <t>朱佐仲</t>
  </si>
  <si>
    <t>150****8133</t>
  </si>
  <si>
    <t>502511********6799</t>
  </si>
  <si>
    <t>朱佐元</t>
  </si>
  <si>
    <t>155****5328</t>
  </si>
  <si>
    <t>621026********45499</t>
  </si>
  <si>
    <t>朱佐双</t>
  </si>
  <si>
    <t>211221********0992</t>
  </si>
  <si>
    <t>130****2826</t>
  </si>
  <si>
    <t>621026********44237</t>
  </si>
  <si>
    <t>朱佐国</t>
  </si>
  <si>
    <t>211221********0316</t>
  </si>
  <si>
    <t>151****8154</t>
  </si>
  <si>
    <t>502511********7191</t>
  </si>
  <si>
    <t>朱佐安</t>
  </si>
  <si>
    <t>182****2273</t>
  </si>
  <si>
    <t>621449********50579</t>
  </si>
  <si>
    <t>朱佐宝</t>
  </si>
  <si>
    <t>211221********0319</t>
  </si>
  <si>
    <t>137****7861</t>
  </si>
  <si>
    <t>502511********7110</t>
  </si>
  <si>
    <t>朱佐恩</t>
  </si>
  <si>
    <t>211221********0352</t>
  </si>
  <si>
    <t>151****3239</t>
  </si>
  <si>
    <t>621026********45754</t>
  </si>
  <si>
    <t>朱佐松</t>
  </si>
  <si>
    <t>211221********0315</t>
  </si>
  <si>
    <t>158****5382</t>
  </si>
  <si>
    <t>502511********1959</t>
  </si>
  <si>
    <t>朱佐省</t>
  </si>
  <si>
    <t>211221********0356</t>
  </si>
  <si>
    <t>132****1719</t>
  </si>
  <si>
    <t>621026********44856</t>
  </si>
  <si>
    <t>朱佐群</t>
  </si>
  <si>
    <t>138****8364</t>
  </si>
  <si>
    <t>502511********9562</t>
  </si>
  <si>
    <t>朱佐铁</t>
  </si>
  <si>
    <t>211221********0330</t>
  </si>
  <si>
    <t>159****5084</t>
  </si>
  <si>
    <t>621026********45622</t>
  </si>
  <si>
    <t>朱庆友</t>
  </si>
  <si>
    <t>211221********033X</t>
  </si>
  <si>
    <t>151****1216</t>
  </si>
  <si>
    <t>621026********45614</t>
  </si>
  <si>
    <t>朱庆林</t>
  </si>
  <si>
    <t>147****6793</t>
  </si>
  <si>
    <t>621026********44997</t>
  </si>
  <si>
    <t>朱延伟</t>
  </si>
  <si>
    <t>182****6951</t>
  </si>
  <si>
    <t>621026********44344</t>
  </si>
  <si>
    <t>杨燕波</t>
  </si>
  <si>
    <t>211221********0329</t>
  </si>
  <si>
    <t>131****5817</t>
  </si>
  <si>
    <t>621449********05746</t>
  </si>
  <si>
    <t>梁志</t>
  </si>
  <si>
    <t>211221********0353</t>
  </si>
  <si>
    <t>152****5701</t>
  </si>
  <si>
    <t>621026********45135</t>
  </si>
  <si>
    <t>段长海</t>
  </si>
  <si>
    <t>211221********0395</t>
  </si>
  <si>
    <t>188****2042</t>
  </si>
  <si>
    <t>621026********49426</t>
  </si>
  <si>
    <t>王宝林</t>
  </si>
  <si>
    <t>211221********031X</t>
  </si>
  <si>
    <t>138****2248</t>
  </si>
  <si>
    <t>502511********5750</t>
  </si>
  <si>
    <t>王建平</t>
  </si>
  <si>
    <t>155****4996</t>
  </si>
  <si>
    <t>621026********18262</t>
  </si>
  <si>
    <t>王振伟</t>
  </si>
  <si>
    <t>186****8305</t>
  </si>
  <si>
    <t>621026********44047</t>
  </si>
  <si>
    <t>王振兴</t>
  </si>
  <si>
    <t>211221********0334</t>
  </si>
  <si>
    <t>153****2988</t>
  </si>
  <si>
    <t>502511********6538</t>
  </si>
  <si>
    <t>王振英</t>
  </si>
  <si>
    <t>155****3963</t>
  </si>
  <si>
    <t>502511********5508</t>
  </si>
  <si>
    <t>王文常</t>
  </si>
  <si>
    <t>170****1492</t>
  </si>
  <si>
    <t>502511********9528</t>
  </si>
  <si>
    <t>王海林</t>
  </si>
  <si>
    <t>183****4832</t>
  </si>
  <si>
    <t>502511********3936</t>
  </si>
  <si>
    <t>王玉卜</t>
  </si>
  <si>
    <t>139****2406</t>
  </si>
  <si>
    <t>502511********1793</t>
  </si>
  <si>
    <t>王金海</t>
  </si>
  <si>
    <t>189****2576</t>
  </si>
  <si>
    <t>502511********4182</t>
  </si>
  <si>
    <t>王金良</t>
  </si>
  <si>
    <t>189****7978</t>
  </si>
  <si>
    <t>621026********43817</t>
  </si>
  <si>
    <t>祖青伟</t>
  </si>
  <si>
    <t>155****5280</t>
  </si>
  <si>
    <t>621026********45226</t>
  </si>
  <si>
    <t>祖青春</t>
  </si>
  <si>
    <t>138****4196</t>
  </si>
  <si>
    <t>621449********34940</t>
  </si>
  <si>
    <t>袁刚</t>
  </si>
  <si>
    <t>211221********0350</t>
  </si>
  <si>
    <t>150****4659</t>
  </si>
  <si>
    <t>621449********71144</t>
  </si>
  <si>
    <t>许永平</t>
  </si>
  <si>
    <t>188****7784</t>
  </si>
  <si>
    <t>502511********0536</t>
  </si>
  <si>
    <t>谭少伟</t>
  </si>
  <si>
    <t>211221********0339</t>
  </si>
  <si>
    <t>150****4899</t>
  </si>
  <si>
    <t>621026********49038</t>
  </si>
  <si>
    <t>谭少文</t>
  </si>
  <si>
    <t>159****5342</t>
  </si>
  <si>
    <t>502511********7158</t>
  </si>
  <si>
    <t>赵广珍</t>
  </si>
  <si>
    <t>211221********0322</t>
  </si>
  <si>
    <t>153****7179</t>
  </si>
  <si>
    <t>621449********71987</t>
  </si>
  <si>
    <t>郭宏林</t>
  </si>
  <si>
    <t>211221********0336</t>
  </si>
  <si>
    <t>187****2949</t>
  </si>
  <si>
    <t>621026********43379</t>
  </si>
  <si>
    <t>陈志付</t>
  </si>
  <si>
    <t>180****1630</t>
  </si>
  <si>
    <t>621026********50309</t>
  </si>
  <si>
    <t>陈志平</t>
  </si>
  <si>
    <t>159****0442</t>
  </si>
  <si>
    <t>502511********9525</t>
  </si>
  <si>
    <t>陈志春</t>
  </si>
  <si>
    <t>130****7344</t>
  </si>
  <si>
    <t>621026********50556</t>
  </si>
  <si>
    <t>陈志贵</t>
  </si>
  <si>
    <t>139****4302</t>
  </si>
  <si>
    <t>621026********50325</t>
  </si>
  <si>
    <t>陈明</t>
  </si>
  <si>
    <t>188****8715</t>
  </si>
  <si>
    <t>502511********6183</t>
  </si>
  <si>
    <t>陈波</t>
  </si>
  <si>
    <t>153****1941</t>
  </si>
  <si>
    <t>502511********6783</t>
  </si>
  <si>
    <t>陈财</t>
  </si>
  <si>
    <t>210902********301x</t>
  </si>
  <si>
    <t>135****6294</t>
  </si>
  <si>
    <t>621026********48881</t>
  </si>
  <si>
    <t>陈颜</t>
  </si>
  <si>
    <t>211221********0333</t>
  </si>
  <si>
    <t>188****5004</t>
  </si>
  <si>
    <t>502511********5751</t>
  </si>
  <si>
    <t>马长海</t>
  </si>
  <si>
    <t>150****9511</t>
  </si>
  <si>
    <t>621449********47580</t>
  </si>
  <si>
    <t>王成林</t>
  </si>
  <si>
    <t>621026********43619</t>
  </si>
  <si>
    <t>吕艳龙</t>
  </si>
  <si>
    <t>150****1602</t>
  </si>
  <si>
    <t>502511********1189</t>
  </si>
  <si>
    <t>单页小计</t>
  </si>
  <si>
    <t xml:space="preserve">           填制：             </t>
  </si>
  <si>
    <t xml:space="preserve">            联系电话：024-76110168</t>
  </si>
  <si>
    <r>
      <rPr>
        <sz val="9"/>
        <rFont val="宋体"/>
        <charset val="134"/>
      </rPr>
      <t xml:space="preserve"> 投保人：</t>
    </r>
    <r>
      <rPr>
        <u/>
        <sz val="9"/>
        <rFont val="宋体"/>
        <charset val="134"/>
      </rPr>
      <t xml:space="preserve">    铁岭县阿吉镇朱家村祖爱军  </t>
    </r>
    <r>
      <rPr>
        <sz val="9"/>
        <rFont val="宋体"/>
        <charset val="134"/>
      </rPr>
      <t xml:space="preserve"> 单位保额：</t>
    </r>
    <r>
      <rPr>
        <u/>
        <sz val="9"/>
        <rFont val="宋体"/>
        <charset val="134"/>
      </rPr>
      <t xml:space="preserve">   1120  </t>
    </r>
    <r>
      <rPr>
        <sz val="9"/>
        <rFont val="宋体"/>
        <charset val="134"/>
      </rPr>
      <t>元   保险费率</t>
    </r>
    <r>
      <rPr>
        <u/>
        <sz val="9"/>
        <rFont val="宋体"/>
        <charset val="134"/>
      </rPr>
      <t xml:space="preserve">  6.1  </t>
    </r>
    <r>
      <rPr>
        <sz val="9"/>
        <rFont val="宋体"/>
        <charset val="134"/>
      </rPr>
      <t>%     单位保费：</t>
    </r>
    <r>
      <rPr>
        <u/>
        <sz val="9"/>
        <rFont val="宋体"/>
        <charset val="134"/>
      </rPr>
      <t xml:space="preserve">   68.32</t>
    </r>
    <r>
      <rPr>
        <sz val="9"/>
        <rFont val="宋体"/>
        <charset val="134"/>
      </rPr>
      <t xml:space="preserve"> 元      No.</t>
    </r>
  </si>
  <si>
    <t>祖爱军</t>
  </si>
  <si>
    <t>133****1963</t>
  </si>
  <si>
    <t>502511********0511</t>
  </si>
  <si>
    <r>
      <rPr>
        <sz val="9"/>
        <rFont val="宋体"/>
        <charset val="134"/>
      </rPr>
      <t xml:space="preserve"> 投保组织者：</t>
    </r>
    <r>
      <rPr>
        <u/>
        <sz val="9"/>
        <rFont val="宋体"/>
        <charset val="134"/>
      </rPr>
      <t xml:space="preserve">   铁岭县阿吉镇朱家村村民委员会</t>
    </r>
    <r>
      <rPr>
        <sz val="9"/>
        <rFont val="宋体"/>
        <charset val="134"/>
      </rPr>
      <t xml:space="preserve"> 投保险种：  </t>
    </r>
    <r>
      <rPr>
        <u/>
        <sz val="9"/>
        <rFont val="宋体"/>
        <charset val="134"/>
      </rPr>
      <t xml:space="preserve"> 水稻保险 </t>
    </r>
    <r>
      <rPr>
        <sz val="9"/>
        <rFont val="宋体"/>
        <charset val="134"/>
      </rPr>
      <t xml:space="preserve"> 投保作物：</t>
    </r>
    <r>
      <rPr>
        <u/>
        <sz val="9"/>
        <rFont val="宋体"/>
        <charset val="134"/>
      </rPr>
      <t xml:space="preserve">      水稻      </t>
    </r>
    <r>
      <rPr>
        <sz val="9"/>
        <rFont val="宋体"/>
        <charset val="134"/>
      </rPr>
      <t xml:space="preserve"> 所在村名：</t>
    </r>
    <r>
      <rPr>
        <u/>
        <sz val="9"/>
        <rFont val="宋体"/>
        <charset val="134"/>
      </rPr>
      <t xml:space="preserve">      朱家村           </t>
    </r>
    <r>
      <rPr>
        <sz val="9"/>
        <rFont val="宋体"/>
        <charset val="134"/>
      </rPr>
      <t xml:space="preserve">。   </t>
    </r>
  </si>
  <si>
    <r>
      <rPr>
        <sz val="9"/>
        <rFont val="宋体"/>
        <charset val="134"/>
      </rPr>
      <t xml:space="preserve"> 投保人：</t>
    </r>
    <r>
      <rPr>
        <u/>
        <sz val="9"/>
        <rFont val="宋体"/>
        <charset val="134"/>
      </rPr>
      <t xml:space="preserve">    铁岭县阿吉镇朱家村周晓东等20户  </t>
    </r>
    <r>
      <rPr>
        <sz val="9"/>
        <rFont val="宋体"/>
        <charset val="134"/>
      </rPr>
      <t xml:space="preserve"> 单位保额：</t>
    </r>
    <r>
      <rPr>
        <u/>
        <sz val="9"/>
        <rFont val="宋体"/>
        <charset val="134"/>
      </rPr>
      <t xml:space="preserve">   1290  </t>
    </r>
    <r>
      <rPr>
        <sz val="9"/>
        <rFont val="宋体"/>
        <charset val="134"/>
      </rPr>
      <t>元   保险费率</t>
    </r>
    <r>
      <rPr>
        <u/>
        <sz val="9"/>
        <rFont val="宋体"/>
        <charset val="134"/>
      </rPr>
      <t xml:space="preserve">  4.1  </t>
    </r>
    <r>
      <rPr>
        <sz val="9"/>
        <rFont val="宋体"/>
        <charset val="134"/>
      </rPr>
      <t>%     单位保费：</t>
    </r>
    <r>
      <rPr>
        <u/>
        <sz val="9"/>
        <rFont val="宋体"/>
        <charset val="134"/>
      </rPr>
      <t xml:space="preserve">  52.89</t>
    </r>
    <r>
      <rPr>
        <sz val="9"/>
        <rFont val="宋体"/>
        <charset val="134"/>
      </rPr>
      <t xml:space="preserve"> 元      No.</t>
    </r>
  </si>
  <si>
    <t>康俊涛</t>
  </si>
  <si>
    <t>130****9293</t>
  </si>
  <si>
    <t>502511********8968</t>
  </si>
  <si>
    <t>朱佐勇</t>
  </si>
  <si>
    <t>211221********0351</t>
  </si>
  <si>
    <t>187****2016</t>
  </si>
  <si>
    <t>621026********45689</t>
  </si>
  <si>
    <t>朱延丰</t>
  </si>
  <si>
    <t>138****6827</t>
  </si>
  <si>
    <t>621026********44963</t>
  </si>
  <si>
    <t>朱延明</t>
  </si>
  <si>
    <t>182****8026</t>
  </si>
  <si>
    <t>621026********44955</t>
  </si>
  <si>
    <t>朱延武</t>
  </si>
  <si>
    <t>151****2116</t>
  </si>
  <si>
    <t>621026********44989</t>
  </si>
  <si>
    <t>朱延赤</t>
  </si>
  <si>
    <t>188****9209</t>
  </si>
  <si>
    <t>621026********44930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</si>
</sst>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34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name val="宋体"/>
      <charset val="134"/>
      <scheme val="major"/>
    </font>
    <font>
      <sz val="9"/>
      <name val="Arial"/>
      <charset val="134"/>
    </font>
    <font>
      <sz val="10"/>
      <name val="宋体"/>
      <charset val="134"/>
      <scheme val="major"/>
    </font>
    <font>
      <sz val="10"/>
      <name val="Arial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黑体"/>
      <charset val="134"/>
    </font>
    <font>
      <u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7" fillId="0" borderId="0" applyProtection="0"/>
    <xf numFmtId="0" fontId="7" fillId="0" borderId="0" applyProtection="0"/>
    <xf numFmtId="0" fontId="7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</cellStyleXfs>
  <cellXfs count="9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2" fillId="0" borderId="7" xfId="5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7" xfId="51" applyNumberFormat="1" applyFont="1" applyFill="1" applyBorder="1" applyAlignment="1">
      <alignment horizontal="center" vertical="center" wrapText="1"/>
    </xf>
    <xf numFmtId="177" fontId="1" fillId="0" borderId="7" xfId="54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3" fillId="0" borderId="9" xfId="51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7" fillId="0" borderId="7" xfId="51" applyNumberForma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vertical="center"/>
    </xf>
    <xf numFmtId="178" fontId="2" fillId="0" borderId="3" xfId="0" applyNumberFormat="1" applyFont="1" applyFill="1" applyBorder="1" applyAlignment="1">
      <alignment vertical="center"/>
    </xf>
    <xf numFmtId="9" fontId="2" fillId="0" borderId="3" xfId="0" applyNumberFormat="1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vertical="center"/>
    </xf>
    <xf numFmtId="178" fontId="2" fillId="0" borderId="5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9" fontId="2" fillId="0" borderId="0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7" fontId="1" fillId="0" borderId="7" xfId="0" applyNumberFormat="1" applyFont="1" applyFill="1" applyBorder="1" applyAlignment="1">
      <alignment horizontal="center" vertical="center" wrapText="1"/>
    </xf>
    <xf numFmtId="9" fontId="1" fillId="0" borderId="7" xfId="3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1" fillId="0" borderId="9" xfId="54" applyFont="1" applyFill="1" applyBorder="1" applyAlignment="1">
      <alignment horizontal="center"/>
    </xf>
    <xf numFmtId="177" fontId="8" fillId="0" borderId="7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177" fontId="2" fillId="0" borderId="3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177" fontId="2" fillId="0" borderId="5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51" applyNumberFormat="1" applyFont="1" applyFill="1" applyBorder="1" applyAlignment="1">
      <alignment horizontal="center" vertical="center" wrapText="1"/>
    </xf>
    <xf numFmtId="177" fontId="4" fillId="0" borderId="7" xfId="54" applyNumberFormat="1" applyFont="1" applyFill="1" applyBorder="1" applyAlignment="1">
      <alignment horizontal="center" vertical="center" wrapText="1"/>
    </xf>
    <xf numFmtId="177" fontId="4" fillId="0" borderId="7" xfId="54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9" fontId="4" fillId="0" borderId="7" xfId="3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792673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106045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626745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85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4"/>
  <sheetViews>
    <sheetView zoomScale="85" zoomScaleNormal="85" workbookViewId="0">
      <selection activeCell="F7" sqref="F$1:F$1048576"/>
    </sheetView>
  </sheetViews>
  <sheetFormatPr defaultColWidth="9" defaultRowHeight="11.25"/>
  <cols>
    <col min="1" max="1" width="5.10833333333333" style="1" customWidth="1"/>
    <col min="2" max="2" width="6.85" style="1" customWidth="1"/>
    <col min="3" max="3" width="6.51666666666667" style="1" customWidth="1"/>
    <col min="4" max="4" width="18.9166666666667" style="1" customWidth="1"/>
    <col min="5" max="5" width="12.0666666666667" style="1" customWidth="1"/>
    <col min="6" max="6" width="8.36666666666667" style="1" customWidth="1"/>
    <col min="7" max="7" width="6.30833333333333" style="4" customWidth="1"/>
    <col min="8" max="8" width="7.05833333333333" style="4" customWidth="1"/>
    <col min="9" max="9" width="7.5" style="1" customWidth="1"/>
    <col min="10" max="10" width="8.125" style="5" customWidth="1"/>
    <col min="11" max="11" width="5.75833333333333" style="6" customWidth="1"/>
    <col min="12" max="12" width="6.74166666666667" style="5" customWidth="1"/>
    <col min="13" max="13" width="7.49166666666667" style="5" customWidth="1"/>
    <col min="14" max="14" width="20.75" style="1" customWidth="1"/>
    <col min="15" max="15" width="24.8916666666667" style="1" customWidth="1"/>
    <col min="16" max="16" width="7.16666666666667" style="1" customWidth="1"/>
    <col min="17" max="17" width="7.625" style="1" customWidth="1"/>
    <col min="18" max="16384" width="9" style="1"/>
  </cols>
  <sheetData>
    <row r="1" s="1" customFormat="1" ht="23.25" customHeight="1" spans="1:21">
      <c r="A1" s="8"/>
      <c r="B1" s="8"/>
      <c r="C1" s="8"/>
      <c r="D1" s="8"/>
      <c r="E1" s="8"/>
      <c r="F1" s="8"/>
      <c r="G1" s="9"/>
      <c r="H1" s="9"/>
      <c r="I1" s="8"/>
      <c r="J1" s="8"/>
      <c r="K1" s="38"/>
      <c r="L1" s="8"/>
      <c r="M1" s="8"/>
      <c r="N1" s="39"/>
      <c r="O1" s="38"/>
      <c r="P1" s="39"/>
      <c r="Q1" s="39"/>
      <c r="R1" s="63"/>
      <c r="S1" s="8"/>
      <c r="T1" s="8"/>
      <c r="U1" s="64"/>
    </row>
    <row r="2" s="1" customFormat="1" ht="22.5" customHeight="1" spans="1:21">
      <c r="A2" s="10" t="s">
        <v>0</v>
      </c>
      <c r="B2" s="11"/>
      <c r="C2" s="11"/>
      <c r="D2" s="11"/>
      <c r="E2" s="11"/>
      <c r="F2" s="11"/>
      <c r="G2" s="12"/>
      <c r="H2" s="12"/>
      <c r="I2" s="11"/>
      <c r="J2" s="11"/>
      <c r="K2" s="41"/>
      <c r="L2" s="11"/>
      <c r="M2" s="11"/>
      <c r="N2" s="42"/>
      <c r="O2" s="41"/>
      <c r="P2" s="42"/>
      <c r="Q2" s="42"/>
      <c r="R2" s="65"/>
      <c r="S2" s="11"/>
      <c r="T2" s="11"/>
      <c r="U2" s="66"/>
    </row>
    <row r="3" s="1" customFormat="1" ht="24.75" customHeight="1" spans="1:21">
      <c r="A3" s="13" t="s">
        <v>1</v>
      </c>
      <c r="B3" s="14"/>
      <c r="C3" s="14"/>
      <c r="D3" s="14"/>
      <c r="E3" s="14"/>
      <c r="F3" s="14"/>
      <c r="G3" s="15"/>
      <c r="H3" s="15"/>
      <c r="I3" s="14"/>
      <c r="J3" s="14"/>
      <c r="K3" s="44"/>
      <c r="L3" s="14"/>
      <c r="M3" s="14"/>
      <c r="N3" s="45"/>
      <c r="O3" s="44"/>
      <c r="P3" s="45"/>
      <c r="Q3" s="45"/>
      <c r="R3" s="67"/>
      <c r="S3" s="14"/>
      <c r="T3" s="14"/>
      <c r="U3" s="68"/>
    </row>
    <row r="4" s="1" customFormat="1" ht="24.75" customHeight="1" spans="1:21">
      <c r="A4" s="16" t="s">
        <v>2</v>
      </c>
      <c r="B4" s="17"/>
      <c r="C4" s="17"/>
      <c r="D4" s="17"/>
      <c r="E4" s="17"/>
      <c r="F4" s="17"/>
      <c r="G4" s="18"/>
      <c r="H4" s="18"/>
      <c r="I4" s="17"/>
      <c r="J4" s="17"/>
      <c r="K4" s="47"/>
      <c r="L4" s="17"/>
      <c r="M4" s="17"/>
      <c r="N4" s="48"/>
      <c r="O4" s="47"/>
      <c r="P4" s="48"/>
      <c r="Q4" s="48"/>
      <c r="R4" s="69"/>
      <c r="S4" s="17"/>
      <c r="T4" s="17"/>
      <c r="U4" s="17"/>
    </row>
    <row r="5" s="1" customFormat="1" ht="25.5" customHeight="1" spans="1:21">
      <c r="A5" s="16" t="s">
        <v>3</v>
      </c>
      <c r="B5" s="17"/>
      <c r="C5" s="17"/>
      <c r="D5" s="17"/>
      <c r="E5" s="17"/>
      <c r="F5" s="17"/>
      <c r="G5" s="18"/>
      <c r="H5" s="18"/>
      <c r="I5" s="17"/>
      <c r="J5" s="17"/>
      <c r="K5" s="47"/>
      <c r="L5" s="17"/>
      <c r="M5" s="17"/>
      <c r="N5" s="48"/>
      <c r="O5" s="47"/>
      <c r="P5" s="48"/>
      <c r="Q5" s="48"/>
      <c r="R5" s="69"/>
      <c r="S5" s="17"/>
      <c r="T5" s="17"/>
      <c r="U5" s="17"/>
    </row>
    <row r="6" s="1" customFormat="1" ht="24.75" customHeight="1" spans="1:17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20" t="s">
        <v>10</v>
      </c>
      <c r="H6" s="20" t="s">
        <v>11</v>
      </c>
      <c r="I6" s="19" t="s">
        <v>12</v>
      </c>
      <c r="J6" s="50" t="s">
        <v>13</v>
      </c>
      <c r="K6" s="51" t="s">
        <v>14</v>
      </c>
      <c r="L6" s="52" t="s">
        <v>15</v>
      </c>
      <c r="M6" s="50" t="s">
        <v>16</v>
      </c>
      <c r="N6" s="19" t="s">
        <v>17</v>
      </c>
      <c r="O6" s="19" t="s">
        <v>18</v>
      </c>
      <c r="P6" s="19" t="s">
        <v>19</v>
      </c>
      <c r="Q6" s="70" t="s">
        <v>20</v>
      </c>
    </row>
    <row r="7" s="80" customFormat="1" ht="18.6" customHeight="1" spans="1:17">
      <c r="A7" s="81">
        <f>ROW()-6</f>
        <v>1</v>
      </c>
      <c r="B7" s="82" t="s">
        <v>21</v>
      </c>
      <c r="C7" s="23" t="s">
        <v>22</v>
      </c>
      <c r="D7" s="82" t="s">
        <v>23</v>
      </c>
      <c r="E7" s="82" t="s">
        <v>24</v>
      </c>
      <c r="F7" s="23" t="s">
        <v>25</v>
      </c>
      <c r="G7" s="83">
        <v>3.1</v>
      </c>
      <c r="H7" s="83">
        <v>3.1</v>
      </c>
      <c r="I7" s="81">
        <f>H7*1120</f>
        <v>3472</v>
      </c>
      <c r="J7" s="76">
        <f>H7*68.32</f>
        <v>211.792</v>
      </c>
      <c r="K7" s="86">
        <v>0.8</v>
      </c>
      <c r="L7" s="76">
        <f>J7*K7</f>
        <v>169.4336</v>
      </c>
      <c r="M7" s="85">
        <f>H7*13.664</f>
        <v>42.3584</v>
      </c>
      <c r="N7" s="82" t="s">
        <v>26</v>
      </c>
      <c r="O7" s="87" t="s">
        <v>27</v>
      </c>
      <c r="P7" s="81"/>
      <c r="Q7" s="23"/>
    </row>
    <row r="8" s="80" customFormat="1" ht="18.6" customHeight="1" spans="1:17">
      <c r="A8" s="81">
        <f t="shared" ref="A8:A17" si="0">ROW()-6</f>
        <v>2</v>
      </c>
      <c r="B8" s="82" t="s">
        <v>28</v>
      </c>
      <c r="C8" s="23" t="s">
        <v>22</v>
      </c>
      <c r="D8" s="82" t="s">
        <v>29</v>
      </c>
      <c r="E8" s="82" t="s">
        <v>30</v>
      </c>
      <c r="F8" s="23" t="s">
        <v>25</v>
      </c>
      <c r="G8" s="83">
        <v>6.2</v>
      </c>
      <c r="H8" s="83">
        <v>6.2</v>
      </c>
      <c r="I8" s="81">
        <f t="shared" ref="I8:I52" si="1">H8*1120</f>
        <v>6944</v>
      </c>
      <c r="J8" s="76">
        <f t="shared" ref="J8:J52" si="2">H8*68.32</f>
        <v>423.584</v>
      </c>
      <c r="K8" s="86">
        <v>0.8</v>
      </c>
      <c r="L8" s="76">
        <f t="shared" ref="L8:L52" si="3">J8*K8</f>
        <v>338.8672</v>
      </c>
      <c r="M8" s="85">
        <f t="shared" ref="M8:M52" si="4">H8*13.664</f>
        <v>84.7168</v>
      </c>
      <c r="N8" s="82" t="s">
        <v>31</v>
      </c>
      <c r="O8" s="87" t="s">
        <v>27</v>
      </c>
      <c r="P8" s="81"/>
      <c r="Q8" s="23"/>
    </row>
    <row r="9" s="80" customFormat="1" ht="18.6" customHeight="1" spans="1:17">
      <c r="A9" s="81">
        <f t="shared" si="0"/>
        <v>3</v>
      </c>
      <c r="B9" s="82" t="s">
        <v>32</v>
      </c>
      <c r="C9" s="23" t="s">
        <v>22</v>
      </c>
      <c r="D9" s="82" t="s">
        <v>33</v>
      </c>
      <c r="E9" s="82" t="s">
        <v>34</v>
      </c>
      <c r="F9" s="23" t="s">
        <v>25</v>
      </c>
      <c r="G9" s="83">
        <v>7</v>
      </c>
      <c r="H9" s="83">
        <v>7</v>
      </c>
      <c r="I9" s="81">
        <f t="shared" si="1"/>
        <v>7840</v>
      </c>
      <c r="J9" s="76">
        <f t="shared" si="2"/>
        <v>478.24</v>
      </c>
      <c r="K9" s="86">
        <v>0.8</v>
      </c>
      <c r="L9" s="76">
        <f t="shared" si="3"/>
        <v>382.592</v>
      </c>
      <c r="M9" s="85">
        <f t="shared" si="4"/>
        <v>95.648</v>
      </c>
      <c r="N9" s="82" t="s">
        <v>35</v>
      </c>
      <c r="O9" s="87" t="s">
        <v>27</v>
      </c>
      <c r="P9" s="81"/>
      <c r="Q9" s="23"/>
    </row>
    <row r="10" s="80" customFormat="1" ht="18.6" customHeight="1" spans="1:17">
      <c r="A10" s="81">
        <f t="shared" si="0"/>
        <v>4</v>
      </c>
      <c r="B10" s="82" t="s">
        <v>36</v>
      </c>
      <c r="C10" s="23" t="s">
        <v>22</v>
      </c>
      <c r="D10" s="82" t="s">
        <v>37</v>
      </c>
      <c r="E10" s="82" t="s">
        <v>38</v>
      </c>
      <c r="F10" s="23" t="s">
        <v>25</v>
      </c>
      <c r="G10" s="83">
        <v>17</v>
      </c>
      <c r="H10" s="83">
        <v>17</v>
      </c>
      <c r="I10" s="81">
        <f t="shared" si="1"/>
        <v>19040</v>
      </c>
      <c r="J10" s="76">
        <f t="shared" si="2"/>
        <v>1161.44</v>
      </c>
      <c r="K10" s="86">
        <v>0.8</v>
      </c>
      <c r="L10" s="76">
        <f t="shared" si="3"/>
        <v>929.152</v>
      </c>
      <c r="M10" s="85">
        <f t="shared" si="4"/>
        <v>232.288</v>
      </c>
      <c r="N10" s="82" t="s">
        <v>39</v>
      </c>
      <c r="O10" s="87" t="s">
        <v>27</v>
      </c>
      <c r="P10" s="81"/>
      <c r="Q10" s="23"/>
    </row>
    <row r="11" s="80" customFormat="1" ht="18.6" customHeight="1" spans="1:17">
      <c r="A11" s="81">
        <f t="shared" si="0"/>
        <v>5</v>
      </c>
      <c r="B11" s="82" t="s">
        <v>40</v>
      </c>
      <c r="C11" s="23" t="s">
        <v>22</v>
      </c>
      <c r="D11" s="82" t="s">
        <v>41</v>
      </c>
      <c r="E11" s="82" t="s">
        <v>42</v>
      </c>
      <c r="F11" s="23" t="s">
        <v>25</v>
      </c>
      <c r="G11" s="83">
        <v>20</v>
      </c>
      <c r="H11" s="83">
        <v>20</v>
      </c>
      <c r="I11" s="81">
        <f t="shared" si="1"/>
        <v>22400</v>
      </c>
      <c r="J11" s="76">
        <f t="shared" si="2"/>
        <v>1366.4</v>
      </c>
      <c r="K11" s="86">
        <v>0.8</v>
      </c>
      <c r="L11" s="76">
        <f t="shared" si="3"/>
        <v>1093.12</v>
      </c>
      <c r="M11" s="85">
        <f t="shared" si="4"/>
        <v>273.28</v>
      </c>
      <c r="N11" s="82" t="s">
        <v>43</v>
      </c>
      <c r="O11" s="87" t="s">
        <v>27</v>
      </c>
      <c r="P11" s="81"/>
      <c r="Q11" s="23"/>
    </row>
    <row r="12" s="80" customFormat="1" ht="18.6" customHeight="1" spans="1:17">
      <c r="A12" s="81">
        <f t="shared" si="0"/>
        <v>6</v>
      </c>
      <c r="B12" s="82" t="s">
        <v>44</v>
      </c>
      <c r="C12" s="23" t="s">
        <v>22</v>
      </c>
      <c r="D12" s="82" t="s">
        <v>45</v>
      </c>
      <c r="E12" s="82" t="s">
        <v>46</v>
      </c>
      <c r="F12" s="23" t="s">
        <v>25</v>
      </c>
      <c r="G12" s="83">
        <v>7</v>
      </c>
      <c r="H12" s="83">
        <v>7</v>
      </c>
      <c r="I12" s="81">
        <f t="shared" si="1"/>
        <v>7840</v>
      </c>
      <c r="J12" s="76">
        <f t="shared" si="2"/>
        <v>478.24</v>
      </c>
      <c r="K12" s="86">
        <v>0.8</v>
      </c>
      <c r="L12" s="76">
        <f t="shared" si="3"/>
        <v>382.592</v>
      </c>
      <c r="M12" s="85">
        <f t="shared" si="4"/>
        <v>95.648</v>
      </c>
      <c r="N12" s="82" t="s">
        <v>47</v>
      </c>
      <c r="O12" s="87" t="s">
        <v>27</v>
      </c>
      <c r="P12" s="75"/>
      <c r="Q12" s="75"/>
    </row>
    <row r="13" s="80" customFormat="1" ht="18.6" customHeight="1" spans="1:17">
      <c r="A13" s="81">
        <f t="shared" si="0"/>
        <v>7</v>
      </c>
      <c r="B13" s="82" t="s">
        <v>48</v>
      </c>
      <c r="C13" s="23" t="s">
        <v>22</v>
      </c>
      <c r="D13" s="82" t="s">
        <v>45</v>
      </c>
      <c r="E13" s="82" t="s">
        <v>49</v>
      </c>
      <c r="F13" s="23" t="s">
        <v>25</v>
      </c>
      <c r="G13" s="83">
        <v>5.46</v>
      </c>
      <c r="H13" s="83">
        <v>5.46</v>
      </c>
      <c r="I13" s="81">
        <f t="shared" si="1"/>
        <v>6115.2</v>
      </c>
      <c r="J13" s="76">
        <f t="shared" si="2"/>
        <v>373.0272</v>
      </c>
      <c r="K13" s="86">
        <v>0.8</v>
      </c>
      <c r="L13" s="76">
        <f t="shared" si="3"/>
        <v>298.42176</v>
      </c>
      <c r="M13" s="85">
        <f t="shared" si="4"/>
        <v>74.60544</v>
      </c>
      <c r="N13" s="82" t="s">
        <v>50</v>
      </c>
      <c r="O13" s="87" t="s">
        <v>27</v>
      </c>
      <c r="P13" s="75"/>
      <c r="Q13" s="75"/>
    </row>
    <row r="14" s="80" customFormat="1" ht="18.6" customHeight="1" spans="1:17">
      <c r="A14" s="81">
        <f t="shared" si="0"/>
        <v>8</v>
      </c>
      <c r="B14" s="82" t="s">
        <v>51</v>
      </c>
      <c r="C14" s="23" t="s">
        <v>22</v>
      </c>
      <c r="D14" s="82" t="s">
        <v>52</v>
      </c>
      <c r="E14" s="82" t="s">
        <v>53</v>
      </c>
      <c r="F14" s="23" t="s">
        <v>25</v>
      </c>
      <c r="G14" s="83">
        <v>7.3</v>
      </c>
      <c r="H14" s="83">
        <v>7.3</v>
      </c>
      <c r="I14" s="81">
        <f t="shared" si="1"/>
        <v>8176</v>
      </c>
      <c r="J14" s="76">
        <f t="shared" si="2"/>
        <v>498.736</v>
      </c>
      <c r="K14" s="86">
        <v>0.8</v>
      </c>
      <c r="L14" s="76">
        <f t="shared" si="3"/>
        <v>398.9888</v>
      </c>
      <c r="M14" s="85">
        <f t="shared" si="4"/>
        <v>99.7472</v>
      </c>
      <c r="N14" s="82" t="s">
        <v>54</v>
      </c>
      <c r="O14" s="87" t="s">
        <v>27</v>
      </c>
      <c r="P14" s="75"/>
      <c r="Q14" s="75"/>
    </row>
    <row r="15" s="80" customFormat="1" ht="18.6" customHeight="1" spans="1:17">
      <c r="A15" s="81">
        <f t="shared" si="0"/>
        <v>9</v>
      </c>
      <c r="B15" s="82" t="s">
        <v>55</v>
      </c>
      <c r="C15" s="23" t="s">
        <v>22</v>
      </c>
      <c r="D15" s="82" t="s">
        <v>56</v>
      </c>
      <c r="E15" s="82" t="s">
        <v>57</v>
      </c>
      <c r="F15" s="23" t="s">
        <v>25</v>
      </c>
      <c r="G15" s="83">
        <v>6</v>
      </c>
      <c r="H15" s="83">
        <v>6</v>
      </c>
      <c r="I15" s="81">
        <f t="shared" si="1"/>
        <v>6720</v>
      </c>
      <c r="J15" s="76">
        <f t="shared" si="2"/>
        <v>409.92</v>
      </c>
      <c r="K15" s="86">
        <v>0.8</v>
      </c>
      <c r="L15" s="76">
        <f t="shared" si="3"/>
        <v>327.936</v>
      </c>
      <c r="M15" s="85">
        <f t="shared" si="4"/>
        <v>81.984</v>
      </c>
      <c r="N15" s="82" t="s">
        <v>58</v>
      </c>
      <c r="O15" s="87" t="s">
        <v>27</v>
      </c>
      <c r="P15" s="75"/>
      <c r="Q15" s="75"/>
    </row>
    <row r="16" s="80" customFormat="1" ht="18.6" customHeight="1" spans="1:17">
      <c r="A16" s="81">
        <f t="shared" si="0"/>
        <v>10</v>
      </c>
      <c r="B16" s="82" t="s">
        <v>59</v>
      </c>
      <c r="C16" s="23" t="s">
        <v>22</v>
      </c>
      <c r="D16" s="82" t="s">
        <v>41</v>
      </c>
      <c r="E16" s="82" t="s">
        <v>60</v>
      </c>
      <c r="F16" s="23" t="s">
        <v>25</v>
      </c>
      <c r="G16" s="83">
        <v>11.15</v>
      </c>
      <c r="H16" s="83">
        <v>11.15</v>
      </c>
      <c r="I16" s="81">
        <f t="shared" si="1"/>
        <v>12488</v>
      </c>
      <c r="J16" s="76">
        <f t="shared" si="2"/>
        <v>761.768</v>
      </c>
      <c r="K16" s="86">
        <v>0.8</v>
      </c>
      <c r="L16" s="76">
        <f t="shared" si="3"/>
        <v>609.4144</v>
      </c>
      <c r="M16" s="85">
        <f t="shared" si="4"/>
        <v>152.3536</v>
      </c>
      <c r="N16" s="82" t="s">
        <v>61</v>
      </c>
      <c r="O16" s="87" t="s">
        <v>27</v>
      </c>
      <c r="P16" s="75"/>
      <c r="Q16" s="75"/>
    </row>
    <row r="17" s="80" customFormat="1" ht="18.6" customHeight="1" spans="1:17">
      <c r="A17" s="81">
        <f t="shared" si="0"/>
        <v>11</v>
      </c>
      <c r="B17" s="82" t="s">
        <v>62</v>
      </c>
      <c r="C17" s="23" t="s">
        <v>22</v>
      </c>
      <c r="D17" s="82" t="s">
        <v>63</v>
      </c>
      <c r="E17" s="82" t="s">
        <v>64</v>
      </c>
      <c r="F17" s="23" t="s">
        <v>25</v>
      </c>
      <c r="G17" s="83">
        <v>12</v>
      </c>
      <c r="H17" s="83">
        <v>12</v>
      </c>
      <c r="I17" s="81">
        <f t="shared" si="1"/>
        <v>13440</v>
      </c>
      <c r="J17" s="76">
        <f t="shared" si="2"/>
        <v>819.84</v>
      </c>
      <c r="K17" s="86">
        <v>0.8</v>
      </c>
      <c r="L17" s="76">
        <f t="shared" si="3"/>
        <v>655.872</v>
      </c>
      <c r="M17" s="85">
        <f t="shared" si="4"/>
        <v>163.968</v>
      </c>
      <c r="N17" s="82" t="s">
        <v>65</v>
      </c>
      <c r="O17" s="87" t="s">
        <v>27</v>
      </c>
      <c r="P17" s="75"/>
      <c r="Q17" s="75"/>
    </row>
    <row r="18" s="80" customFormat="1" ht="18.6" customHeight="1" spans="1:17">
      <c r="A18" s="81">
        <f t="shared" ref="A18:A27" si="5">ROW()-6</f>
        <v>12</v>
      </c>
      <c r="B18" s="82" t="s">
        <v>66</v>
      </c>
      <c r="C18" s="23" t="s">
        <v>22</v>
      </c>
      <c r="D18" s="82" t="s">
        <v>37</v>
      </c>
      <c r="E18" s="82" t="s">
        <v>67</v>
      </c>
      <c r="F18" s="23" t="s">
        <v>25</v>
      </c>
      <c r="G18" s="84">
        <v>3</v>
      </c>
      <c r="H18" s="84">
        <v>3</v>
      </c>
      <c r="I18" s="81">
        <f t="shared" si="1"/>
        <v>3360</v>
      </c>
      <c r="J18" s="76">
        <f t="shared" si="2"/>
        <v>204.96</v>
      </c>
      <c r="K18" s="86">
        <v>0.8</v>
      </c>
      <c r="L18" s="76">
        <f t="shared" si="3"/>
        <v>163.968</v>
      </c>
      <c r="M18" s="85">
        <f t="shared" si="4"/>
        <v>40.992</v>
      </c>
      <c r="N18" s="82" t="s">
        <v>68</v>
      </c>
      <c r="O18" s="87" t="s">
        <v>27</v>
      </c>
      <c r="P18" s="75"/>
      <c r="Q18" s="75"/>
    </row>
    <row r="19" s="80" customFormat="1" ht="18.6" customHeight="1" spans="1:17">
      <c r="A19" s="81">
        <f t="shared" si="5"/>
        <v>13</v>
      </c>
      <c r="B19" s="82" t="s">
        <v>69</v>
      </c>
      <c r="C19" s="23" t="s">
        <v>22</v>
      </c>
      <c r="D19" s="82" t="s">
        <v>70</v>
      </c>
      <c r="E19" s="82" t="s">
        <v>71</v>
      </c>
      <c r="F19" s="23" t="s">
        <v>25</v>
      </c>
      <c r="G19" s="84">
        <v>9.3</v>
      </c>
      <c r="H19" s="84">
        <v>9.3</v>
      </c>
      <c r="I19" s="81">
        <f t="shared" si="1"/>
        <v>10416</v>
      </c>
      <c r="J19" s="76">
        <f t="shared" si="2"/>
        <v>635.376</v>
      </c>
      <c r="K19" s="86">
        <v>0.8</v>
      </c>
      <c r="L19" s="76">
        <f t="shared" si="3"/>
        <v>508.3008</v>
      </c>
      <c r="M19" s="85">
        <f t="shared" si="4"/>
        <v>127.0752</v>
      </c>
      <c r="N19" s="82" t="s">
        <v>72</v>
      </c>
      <c r="O19" s="87" t="s">
        <v>27</v>
      </c>
      <c r="P19" s="75"/>
      <c r="Q19" s="75"/>
    </row>
    <row r="20" s="80" customFormat="1" ht="18.6" customHeight="1" spans="1:17">
      <c r="A20" s="81">
        <f t="shared" si="5"/>
        <v>14</v>
      </c>
      <c r="B20" s="82" t="s">
        <v>73</v>
      </c>
      <c r="C20" s="23" t="s">
        <v>22</v>
      </c>
      <c r="D20" s="82" t="s">
        <v>37</v>
      </c>
      <c r="E20" s="82" t="s">
        <v>74</v>
      </c>
      <c r="F20" s="23" t="s">
        <v>25</v>
      </c>
      <c r="G20" s="84">
        <v>25</v>
      </c>
      <c r="H20" s="84">
        <v>25</v>
      </c>
      <c r="I20" s="81">
        <f t="shared" si="1"/>
        <v>28000</v>
      </c>
      <c r="J20" s="76">
        <f t="shared" si="2"/>
        <v>1708</v>
      </c>
      <c r="K20" s="86">
        <v>0.8</v>
      </c>
      <c r="L20" s="76">
        <f t="shared" si="3"/>
        <v>1366.4</v>
      </c>
      <c r="M20" s="85">
        <f t="shared" si="4"/>
        <v>341.6</v>
      </c>
      <c r="N20" s="82" t="s">
        <v>75</v>
      </c>
      <c r="O20" s="87" t="s">
        <v>27</v>
      </c>
      <c r="P20" s="75"/>
      <c r="Q20" s="75"/>
    </row>
    <row r="21" s="80" customFormat="1" ht="18.6" customHeight="1" spans="1:17">
      <c r="A21" s="81">
        <f t="shared" si="5"/>
        <v>15</v>
      </c>
      <c r="B21" s="82" t="s">
        <v>76</v>
      </c>
      <c r="C21" s="23" t="s">
        <v>22</v>
      </c>
      <c r="D21" s="82" t="s">
        <v>77</v>
      </c>
      <c r="E21" s="82" t="s">
        <v>78</v>
      </c>
      <c r="F21" s="23" t="s">
        <v>25</v>
      </c>
      <c r="G21" s="85">
        <v>13</v>
      </c>
      <c r="H21" s="85">
        <v>13</v>
      </c>
      <c r="I21" s="81">
        <f t="shared" si="1"/>
        <v>14560</v>
      </c>
      <c r="J21" s="76">
        <f t="shared" si="2"/>
        <v>888.16</v>
      </c>
      <c r="K21" s="86">
        <v>0.8</v>
      </c>
      <c r="L21" s="76">
        <f t="shared" si="3"/>
        <v>710.528</v>
      </c>
      <c r="M21" s="85">
        <f t="shared" si="4"/>
        <v>177.632</v>
      </c>
      <c r="N21" s="82" t="s">
        <v>79</v>
      </c>
      <c r="O21" s="87" t="s">
        <v>27</v>
      </c>
      <c r="P21" s="75"/>
      <c r="Q21" s="75"/>
    </row>
    <row r="22" s="80" customFormat="1" ht="18.6" customHeight="1" spans="1:17">
      <c r="A22" s="81">
        <f t="shared" si="5"/>
        <v>16</v>
      </c>
      <c r="B22" s="82" t="s">
        <v>80</v>
      </c>
      <c r="C22" s="23" t="s">
        <v>22</v>
      </c>
      <c r="D22" s="82" t="s">
        <v>81</v>
      </c>
      <c r="E22" s="82" t="s">
        <v>82</v>
      </c>
      <c r="F22" s="23" t="s">
        <v>25</v>
      </c>
      <c r="G22" s="85">
        <v>3.1</v>
      </c>
      <c r="H22" s="85">
        <v>3.1</v>
      </c>
      <c r="I22" s="81">
        <f t="shared" si="1"/>
        <v>3472</v>
      </c>
      <c r="J22" s="76">
        <f t="shared" si="2"/>
        <v>211.792</v>
      </c>
      <c r="K22" s="86">
        <v>0.8</v>
      </c>
      <c r="L22" s="76">
        <f t="shared" si="3"/>
        <v>169.4336</v>
      </c>
      <c r="M22" s="85">
        <f t="shared" si="4"/>
        <v>42.3584</v>
      </c>
      <c r="N22" s="82" t="s">
        <v>83</v>
      </c>
      <c r="O22" s="87" t="s">
        <v>27</v>
      </c>
      <c r="P22" s="75"/>
      <c r="Q22" s="75"/>
    </row>
    <row r="23" s="80" customFormat="1" ht="18.6" customHeight="1" spans="1:17">
      <c r="A23" s="81">
        <f t="shared" si="5"/>
        <v>17</v>
      </c>
      <c r="B23" s="82" t="s">
        <v>84</v>
      </c>
      <c r="C23" s="23" t="s">
        <v>22</v>
      </c>
      <c r="D23" s="82" t="s">
        <v>52</v>
      </c>
      <c r="E23" s="82" t="s">
        <v>85</v>
      </c>
      <c r="F23" s="23" t="s">
        <v>25</v>
      </c>
      <c r="G23" s="85">
        <v>22</v>
      </c>
      <c r="H23" s="85">
        <v>22</v>
      </c>
      <c r="I23" s="81">
        <f t="shared" si="1"/>
        <v>24640</v>
      </c>
      <c r="J23" s="76">
        <f t="shared" si="2"/>
        <v>1503.04</v>
      </c>
      <c r="K23" s="86">
        <v>0.8</v>
      </c>
      <c r="L23" s="76">
        <f t="shared" si="3"/>
        <v>1202.432</v>
      </c>
      <c r="M23" s="85">
        <f t="shared" si="4"/>
        <v>300.608</v>
      </c>
      <c r="N23" s="82" t="s">
        <v>86</v>
      </c>
      <c r="O23" s="87" t="s">
        <v>27</v>
      </c>
      <c r="P23" s="75"/>
      <c r="Q23" s="75"/>
    </row>
    <row r="24" s="80" customFormat="1" ht="18.6" customHeight="1" spans="1:17">
      <c r="A24" s="81">
        <f t="shared" si="5"/>
        <v>18</v>
      </c>
      <c r="B24" s="82" t="s">
        <v>87</v>
      </c>
      <c r="C24" s="23" t="s">
        <v>22</v>
      </c>
      <c r="D24" s="82" t="s">
        <v>88</v>
      </c>
      <c r="E24" s="82" t="s">
        <v>89</v>
      </c>
      <c r="F24" s="23" t="s">
        <v>25</v>
      </c>
      <c r="G24" s="85">
        <v>6</v>
      </c>
      <c r="H24" s="85">
        <v>6</v>
      </c>
      <c r="I24" s="81">
        <f t="shared" si="1"/>
        <v>6720</v>
      </c>
      <c r="J24" s="76">
        <f t="shared" si="2"/>
        <v>409.92</v>
      </c>
      <c r="K24" s="86">
        <v>0.8</v>
      </c>
      <c r="L24" s="76">
        <f t="shared" si="3"/>
        <v>327.936</v>
      </c>
      <c r="M24" s="85">
        <f t="shared" si="4"/>
        <v>81.984</v>
      </c>
      <c r="N24" s="82" t="s">
        <v>90</v>
      </c>
      <c r="O24" s="87" t="s">
        <v>27</v>
      </c>
      <c r="P24" s="75"/>
      <c r="Q24" s="75"/>
    </row>
    <row r="25" s="80" customFormat="1" ht="18.6" customHeight="1" spans="1:17">
      <c r="A25" s="81">
        <f t="shared" si="5"/>
        <v>19</v>
      </c>
      <c r="B25" s="82" t="s">
        <v>91</v>
      </c>
      <c r="C25" s="23" t="s">
        <v>22</v>
      </c>
      <c r="D25" s="82" t="s">
        <v>63</v>
      </c>
      <c r="E25" s="82" t="s">
        <v>92</v>
      </c>
      <c r="F25" s="23" t="s">
        <v>25</v>
      </c>
      <c r="G25" s="85">
        <v>17</v>
      </c>
      <c r="H25" s="85">
        <v>17</v>
      </c>
      <c r="I25" s="81">
        <f t="shared" si="1"/>
        <v>19040</v>
      </c>
      <c r="J25" s="76">
        <f t="shared" si="2"/>
        <v>1161.44</v>
      </c>
      <c r="K25" s="86">
        <v>0.8</v>
      </c>
      <c r="L25" s="76">
        <f t="shared" si="3"/>
        <v>929.152</v>
      </c>
      <c r="M25" s="85">
        <f t="shared" si="4"/>
        <v>232.288</v>
      </c>
      <c r="N25" s="82" t="s">
        <v>93</v>
      </c>
      <c r="O25" s="87" t="s">
        <v>27</v>
      </c>
      <c r="P25" s="75"/>
      <c r="Q25" s="75"/>
    </row>
    <row r="26" s="80" customFormat="1" ht="18.6" customHeight="1" spans="1:17">
      <c r="A26" s="81">
        <f t="shared" si="5"/>
        <v>20</v>
      </c>
      <c r="B26" s="82" t="s">
        <v>94</v>
      </c>
      <c r="C26" s="23" t="s">
        <v>22</v>
      </c>
      <c r="D26" s="82" t="s">
        <v>23</v>
      </c>
      <c r="E26" s="82" t="s">
        <v>95</v>
      </c>
      <c r="F26" s="23" t="s">
        <v>25</v>
      </c>
      <c r="G26" s="85">
        <v>4</v>
      </c>
      <c r="H26" s="85">
        <v>4</v>
      </c>
      <c r="I26" s="81">
        <f t="shared" si="1"/>
        <v>4480</v>
      </c>
      <c r="J26" s="76">
        <f t="shared" si="2"/>
        <v>273.28</v>
      </c>
      <c r="K26" s="86">
        <v>0.8</v>
      </c>
      <c r="L26" s="76">
        <f t="shared" si="3"/>
        <v>218.624</v>
      </c>
      <c r="M26" s="85">
        <f t="shared" si="4"/>
        <v>54.656</v>
      </c>
      <c r="N26" s="82" t="s">
        <v>96</v>
      </c>
      <c r="O26" s="87" t="s">
        <v>27</v>
      </c>
      <c r="P26" s="75"/>
      <c r="Q26" s="75"/>
    </row>
    <row r="27" s="80" customFormat="1" ht="18.6" customHeight="1" spans="1:17">
      <c r="A27" s="81">
        <f t="shared" si="5"/>
        <v>21</v>
      </c>
      <c r="B27" s="82" t="s">
        <v>97</v>
      </c>
      <c r="C27" s="23" t="s">
        <v>22</v>
      </c>
      <c r="D27" s="82" t="s">
        <v>52</v>
      </c>
      <c r="E27" s="82" t="s">
        <v>98</v>
      </c>
      <c r="F27" s="23" t="s">
        <v>25</v>
      </c>
      <c r="G27" s="85">
        <v>12</v>
      </c>
      <c r="H27" s="85">
        <v>12</v>
      </c>
      <c r="I27" s="81">
        <f t="shared" si="1"/>
        <v>13440</v>
      </c>
      <c r="J27" s="76">
        <f t="shared" si="2"/>
        <v>819.84</v>
      </c>
      <c r="K27" s="86">
        <v>0.8</v>
      </c>
      <c r="L27" s="76">
        <f t="shared" si="3"/>
        <v>655.872</v>
      </c>
      <c r="M27" s="85">
        <f t="shared" si="4"/>
        <v>163.968</v>
      </c>
      <c r="N27" s="82" t="s">
        <v>99</v>
      </c>
      <c r="O27" s="87" t="s">
        <v>27</v>
      </c>
      <c r="P27" s="75"/>
      <c r="Q27" s="75"/>
    </row>
    <row r="28" s="80" customFormat="1" ht="18.6" customHeight="1" spans="1:17">
      <c r="A28" s="81">
        <f t="shared" ref="A28:A37" si="6">ROW()-6</f>
        <v>22</v>
      </c>
      <c r="B28" s="82" t="s">
        <v>100</v>
      </c>
      <c r="C28" s="23" t="s">
        <v>22</v>
      </c>
      <c r="D28" s="82" t="s">
        <v>101</v>
      </c>
      <c r="E28" s="82" t="s">
        <v>102</v>
      </c>
      <c r="F28" s="23" t="s">
        <v>25</v>
      </c>
      <c r="G28" s="85">
        <v>9</v>
      </c>
      <c r="H28" s="85">
        <v>9</v>
      </c>
      <c r="I28" s="81">
        <f t="shared" si="1"/>
        <v>10080</v>
      </c>
      <c r="J28" s="76">
        <f t="shared" si="2"/>
        <v>614.88</v>
      </c>
      <c r="K28" s="86">
        <v>0.8</v>
      </c>
      <c r="L28" s="76">
        <f t="shared" si="3"/>
        <v>491.904</v>
      </c>
      <c r="M28" s="85">
        <f t="shared" si="4"/>
        <v>122.976</v>
      </c>
      <c r="N28" s="82" t="s">
        <v>103</v>
      </c>
      <c r="O28" s="87" t="s">
        <v>27</v>
      </c>
      <c r="P28" s="75"/>
      <c r="Q28" s="75"/>
    </row>
    <row r="29" s="80" customFormat="1" ht="18.6" customHeight="1" spans="1:17">
      <c r="A29" s="81">
        <f t="shared" si="6"/>
        <v>23</v>
      </c>
      <c r="B29" s="82" t="s">
        <v>104</v>
      </c>
      <c r="C29" s="23" t="s">
        <v>22</v>
      </c>
      <c r="D29" s="82" t="s">
        <v>105</v>
      </c>
      <c r="E29" s="82" t="s">
        <v>106</v>
      </c>
      <c r="F29" s="23" t="s">
        <v>25</v>
      </c>
      <c r="G29" s="85">
        <v>14</v>
      </c>
      <c r="H29" s="85">
        <v>14</v>
      </c>
      <c r="I29" s="81">
        <f t="shared" si="1"/>
        <v>15680</v>
      </c>
      <c r="J29" s="76">
        <f t="shared" si="2"/>
        <v>956.48</v>
      </c>
      <c r="K29" s="86">
        <v>0.8</v>
      </c>
      <c r="L29" s="76">
        <f t="shared" si="3"/>
        <v>765.184</v>
      </c>
      <c r="M29" s="85">
        <f t="shared" si="4"/>
        <v>191.296</v>
      </c>
      <c r="N29" s="82" t="s">
        <v>107</v>
      </c>
      <c r="O29" s="87" t="s">
        <v>27</v>
      </c>
      <c r="P29" s="75"/>
      <c r="Q29" s="75"/>
    </row>
    <row r="30" s="80" customFormat="1" ht="18.6" customHeight="1" spans="1:17">
      <c r="A30" s="81">
        <f t="shared" si="6"/>
        <v>24</v>
      </c>
      <c r="B30" s="82" t="s">
        <v>108</v>
      </c>
      <c r="C30" s="23" t="s">
        <v>22</v>
      </c>
      <c r="D30" s="82" t="s">
        <v>23</v>
      </c>
      <c r="E30" s="82" t="s">
        <v>109</v>
      </c>
      <c r="F30" s="23" t="s">
        <v>25</v>
      </c>
      <c r="G30" s="85">
        <v>13</v>
      </c>
      <c r="H30" s="85">
        <v>13</v>
      </c>
      <c r="I30" s="81">
        <f t="shared" si="1"/>
        <v>14560</v>
      </c>
      <c r="J30" s="76">
        <f t="shared" si="2"/>
        <v>888.16</v>
      </c>
      <c r="K30" s="86">
        <v>0.8</v>
      </c>
      <c r="L30" s="76">
        <f t="shared" si="3"/>
        <v>710.528</v>
      </c>
      <c r="M30" s="85">
        <f t="shared" si="4"/>
        <v>177.632</v>
      </c>
      <c r="N30" s="82" t="s">
        <v>110</v>
      </c>
      <c r="O30" s="87" t="s">
        <v>27</v>
      </c>
      <c r="P30" s="75"/>
      <c r="Q30" s="75"/>
    </row>
    <row r="31" s="80" customFormat="1" ht="18.6" customHeight="1" spans="1:17">
      <c r="A31" s="81">
        <f t="shared" si="6"/>
        <v>25</v>
      </c>
      <c r="B31" s="82" t="s">
        <v>111</v>
      </c>
      <c r="C31" s="23" t="s">
        <v>22</v>
      </c>
      <c r="D31" s="82" t="s">
        <v>112</v>
      </c>
      <c r="E31" s="82" t="s">
        <v>113</v>
      </c>
      <c r="F31" s="23" t="s">
        <v>25</v>
      </c>
      <c r="G31" s="85">
        <v>3</v>
      </c>
      <c r="H31" s="85">
        <v>3</v>
      </c>
      <c r="I31" s="81">
        <f t="shared" si="1"/>
        <v>3360</v>
      </c>
      <c r="J31" s="76">
        <f t="shared" si="2"/>
        <v>204.96</v>
      </c>
      <c r="K31" s="86">
        <v>0.8</v>
      </c>
      <c r="L31" s="76">
        <f t="shared" si="3"/>
        <v>163.968</v>
      </c>
      <c r="M31" s="85">
        <f t="shared" si="4"/>
        <v>40.992</v>
      </c>
      <c r="N31" s="82" t="s">
        <v>114</v>
      </c>
      <c r="O31" s="87" t="s">
        <v>27</v>
      </c>
      <c r="P31" s="75"/>
      <c r="Q31" s="75"/>
    </row>
    <row r="32" s="80" customFormat="1" ht="18.6" customHeight="1" spans="1:17">
      <c r="A32" s="81">
        <f t="shared" si="6"/>
        <v>26</v>
      </c>
      <c r="B32" s="82" t="s">
        <v>115</v>
      </c>
      <c r="C32" s="23" t="s">
        <v>22</v>
      </c>
      <c r="D32" s="82" t="s">
        <v>116</v>
      </c>
      <c r="E32" s="82" t="s">
        <v>117</v>
      </c>
      <c r="F32" s="23" t="s">
        <v>25</v>
      </c>
      <c r="G32" s="85">
        <v>3.07</v>
      </c>
      <c r="H32" s="85">
        <v>3.07</v>
      </c>
      <c r="I32" s="81">
        <f t="shared" si="1"/>
        <v>3438.4</v>
      </c>
      <c r="J32" s="76">
        <f t="shared" si="2"/>
        <v>209.7424</v>
      </c>
      <c r="K32" s="86">
        <v>0.8</v>
      </c>
      <c r="L32" s="76">
        <f t="shared" si="3"/>
        <v>167.79392</v>
      </c>
      <c r="M32" s="85">
        <f t="shared" si="4"/>
        <v>41.94848</v>
      </c>
      <c r="N32" s="82" t="s">
        <v>118</v>
      </c>
      <c r="O32" s="87" t="s">
        <v>27</v>
      </c>
      <c r="P32" s="75"/>
      <c r="Q32" s="75"/>
    </row>
    <row r="33" s="80" customFormat="1" ht="18.6" customHeight="1" spans="1:17">
      <c r="A33" s="81">
        <f t="shared" si="6"/>
        <v>27</v>
      </c>
      <c r="B33" s="82" t="s">
        <v>119</v>
      </c>
      <c r="C33" s="23" t="s">
        <v>22</v>
      </c>
      <c r="D33" s="82" t="s">
        <v>120</v>
      </c>
      <c r="E33" s="82" t="s">
        <v>121</v>
      </c>
      <c r="F33" s="23" t="s">
        <v>25</v>
      </c>
      <c r="G33" s="85">
        <v>29</v>
      </c>
      <c r="H33" s="85">
        <v>29</v>
      </c>
      <c r="I33" s="81">
        <f t="shared" si="1"/>
        <v>32480</v>
      </c>
      <c r="J33" s="76">
        <f t="shared" si="2"/>
        <v>1981.28</v>
      </c>
      <c r="K33" s="86">
        <v>0.8</v>
      </c>
      <c r="L33" s="76">
        <f t="shared" si="3"/>
        <v>1585.024</v>
      </c>
      <c r="M33" s="85">
        <f t="shared" si="4"/>
        <v>396.256</v>
      </c>
      <c r="N33" s="82" t="s">
        <v>122</v>
      </c>
      <c r="O33" s="87" t="s">
        <v>27</v>
      </c>
      <c r="P33" s="75"/>
      <c r="Q33" s="75"/>
    </row>
    <row r="34" s="80" customFormat="1" ht="18.6" customHeight="1" spans="1:17">
      <c r="A34" s="81">
        <f t="shared" si="6"/>
        <v>28</v>
      </c>
      <c r="B34" s="82" t="s">
        <v>123</v>
      </c>
      <c r="C34" s="23" t="s">
        <v>22</v>
      </c>
      <c r="D34" s="82" t="s">
        <v>124</v>
      </c>
      <c r="E34" s="82" t="s">
        <v>125</v>
      </c>
      <c r="F34" s="23" t="s">
        <v>25</v>
      </c>
      <c r="G34" s="85">
        <v>11</v>
      </c>
      <c r="H34" s="85">
        <v>11</v>
      </c>
      <c r="I34" s="81">
        <f t="shared" si="1"/>
        <v>12320</v>
      </c>
      <c r="J34" s="76">
        <f t="shared" si="2"/>
        <v>751.52</v>
      </c>
      <c r="K34" s="86">
        <v>0.8</v>
      </c>
      <c r="L34" s="76">
        <f t="shared" si="3"/>
        <v>601.216</v>
      </c>
      <c r="M34" s="85">
        <f t="shared" si="4"/>
        <v>150.304</v>
      </c>
      <c r="N34" s="82" t="s">
        <v>126</v>
      </c>
      <c r="O34" s="87" t="s">
        <v>27</v>
      </c>
      <c r="P34" s="75"/>
      <c r="Q34" s="75"/>
    </row>
    <row r="35" s="80" customFormat="1" ht="18.6" customHeight="1" spans="1:17">
      <c r="A35" s="81">
        <f t="shared" si="6"/>
        <v>29</v>
      </c>
      <c r="B35" s="82" t="s">
        <v>127</v>
      </c>
      <c r="C35" s="23" t="s">
        <v>22</v>
      </c>
      <c r="D35" s="82" t="s">
        <v>105</v>
      </c>
      <c r="E35" s="82" t="s">
        <v>128</v>
      </c>
      <c r="F35" s="23" t="s">
        <v>25</v>
      </c>
      <c r="G35" s="85">
        <v>5.84</v>
      </c>
      <c r="H35" s="85">
        <v>5.84</v>
      </c>
      <c r="I35" s="81">
        <f t="shared" si="1"/>
        <v>6540.8</v>
      </c>
      <c r="J35" s="76">
        <f t="shared" si="2"/>
        <v>398.9888</v>
      </c>
      <c r="K35" s="86">
        <v>0.8</v>
      </c>
      <c r="L35" s="76">
        <f t="shared" si="3"/>
        <v>319.19104</v>
      </c>
      <c r="M35" s="85">
        <f t="shared" si="4"/>
        <v>79.79776</v>
      </c>
      <c r="N35" s="82" t="s">
        <v>129</v>
      </c>
      <c r="O35" s="87" t="s">
        <v>27</v>
      </c>
      <c r="P35" s="75"/>
      <c r="Q35" s="75"/>
    </row>
    <row r="36" s="80" customFormat="1" ht="18.6" customHeight="1" spans="1:17">
      <c r="A36" s="81">
        <f t="shared" si="6"/>
        <v>30</v>
      </c>
      <c r="B36" s="82" t="s">
        <v>130</v>
      </c>
      <c r="C36" s="23" t="s">
        <v>22</v>
      </c>
      <c r="D36" s="82" t="s">
        <v>131</v>
      </c>
      <c r="E36" s="82" t="s">
        <v>132</v>
      </c>
      <c r="F36" s="23" t="s">
        <v>25</v>
      </c>
      <c r="G36" s="85">
        <v>10</v>
      </c>
      <c r="H36" s="85">
        <v>10</v>
      </c>
      <c r="I36" s="81">
        <f t="shared" si="1"/>
        <v>11200</v>
      </c>
      <c r="J36" s="76">
        <f t="shared" si="2"/>
        <v>683.2</v>
      </c>
      <c r="K36" s="86">
        <v>0.8</v>
      </c>
      <c r="L36" s="76">
        <f t="shared" si="3"/>
        <v>546.56</v>
      </c>
      <c r="M36" s="85">
        <f t="shared" si="4"/>
        <v>136.64</v>
      </c>
      <c r="N36" s="82" t="s">
        <v>133</v>
      </c>
      <c r="O36" s="87" t="s">
        <v>27</v>
      </c>
      <c r="P36" s="75"/>
      <c r="Q36" s="75"/>
    </row>
    <row r="37" s="80" customFormat="1" ht="18.6" customHeight="1" spans="1:17">
      <c r="A37" s="81">
        <f t="shared" si="6"/>
        <v>31</v>
      </c>
      <c r="B37" s="82" t="s">
        <v>134</v>
      </c>
      <c r="C37" s="23" t="s">
        <v>22</v>
      </c>
      <c r="D37" s="82" t="s">
        <v>135</v>
      </c>
      <c r="E37" s="82" t="s">
        <v>136</v>
      </c>
      <c r="F37" s="23" t="s">
        <v>25</v>
      </c>
      <c r="G37" s="85">
        <v>6</v>
      </c>
      <c r="H37" s="85">
        <v>6</v>
      </c>
      <c r="I37" s="81">
        <f t="shared" si="1"/>
        <v>6720</v>
      </c>
      <c r="J37" s="76">
        <f t="shared" si="2"/>
        <v>409.92</v>
      </c>
      <c r="K37" s="86">
        <v>0.8</v>
      </c>
      <c r="L37" s="76">
        <f t="shared" si="3"/>
        <v>327.936</v>
      </c>
      <c r="M37" s="85">
        <f t="shared" si="4"/>
        <v>81.984</v>
      </c>
      <c r="N37" s="82" t="s">
        <v>137</v>
      </c>
      <c r="O37" s="87" t="s">
        <v>27</v>
      </c>
      <c r="P37" s="75"/>
      <c r="Q37" s="75"/>
    </row>
    <row r="38" s="80" customFormat="1" ht="18.6" customHeight="1" spans="1:17">
      <c r="A38" s="81">
        <f t="shared" ref="A38:A56" si="7">ROW()-6</f>
        <v>32</v>
      </c>
      <c r="B38" s="82" t="s">
        <v>138</v>
      </c>
      <c r="C38" s="23" t="s">
        <v>22</v>
      </c>
      <c r="D38" s="82" t="s">
        <v>45</v>
      </c>
      <c r="E38" s="82" t="s">
        <v>139</v>
      </c>
      <c r="F38" s="23" t="s">
        <v>25</v>
      </c>
      <c r="G38" s="85">
        <v>8</v>
      </c>
      <c r="H38" s="85">
        <v>8</v>
      </c>
      <c r="I38" s="81">
        <f t="shared" si="1"/>
        <v>8960</v>
      </c>
      <c r="J38" s="76">
        <f t="shared" si="2"/>
        <v>546.56</v>
      </c>
      <c r="K38" s="86">
        <v>0.8</v>
      </c>
      <c r="L38" s="76">
        <f t="shared" si="3"/>
        <v>437.248</v>
      </c>
      <c r="M38" s="85">
        <f t="shared" si="4"/>
        <v>109.312</v>
      </c>
      <c r="N38" s="82" t="s">
        <v>140</v>
      </c>
      <c r="O38" s="87" t="s">
        <v>27</v>
      </c>
      <c r="P38" s="75"/>
      <c r="Q38" s="75"/>
    </row>
    <row r="39" s="80" customFormat="1" ht="18.6" customHeight="1" spans="1:17">
      <c r="A39" s="81">
        <f t="shared" si="7"/>
        <v>33</v>
      </c>
      <c r="B39" s="82" t="s">
        <v>141</v>
      </c>
      <c r="C39" s="23" t="s">
        <v>22</v>
      </c>
      <c r="D39" s="82" t="s">
        <v>63</v>
      </c>
      <c r="E39" s="82" t="s">
        <v>142</v>
      </c>
      <c r="F39" s="23" t="s">
        <v>25</v>
      </c>
      <c r="G39" s="85">
        <v>38</v>
      </c>
      <c r="H39" s="85">
        <v>38</v>
      </c>
      <c r="I39" s="81">
        <f t="shared" si="1"/>
        <v>42560</v>
      </c>
      <c r="J39" s="76">
        <f t="shared" si="2"/>
        <v>2596.16</v>
      </c>
      <c r="K39" s="86">
        <v>0.8</v>
      </c>
      <c r="L39" s="76">
        <f t="shared" si="3"/>
        <v>2076.928</v>
      </c>
      <c r="M39" s="85">
        <f t="shared" si="4"/>
        <v>519.232</v>
      </c>
      <c r="N39" s="82" t="s">
        <v>143</v>
      </c>
      <c r="O39" s="87" t="s">
        <v>27</v>
      </c>
      <c r="P39" s="75"/>
      <c r="Q39" s="75"/>
    </row>
    <row r="40" s="80" customFormat="1" ht="18.6" customHeight="1" spans="1:17">
      <c r="A40" s="81">
        <f t="shared" si="7"/>
        <v>34</v>
      </c>
      <c r="B40" s="82" t="s">
        <v>144</v>
      </c>
      <c r="C40" s="23" t="s">
        <v>22</v>
      </c>
      <c r="D40" s="82" t="s">
        <v>145</v>
      </c>
      <c r="E40" s="82" t="s">
        <v>146</v>
      </c>
      <c r="F40" s="23" t="s">
        <v>25</v>
      </c>
      <c r="G40" s="85">
        <v>6</v>
      </c>
      <c r="H40" s="85">
        <v>6</v>
      </c>
      <c r="I40" s="81">
        <f t="shared" si="1"/>
        <v>6720</v>
      </c>
      <c r="J40" s="76">
        <f t="shared" si="2"/>
        <v>409.92</v>
      </c>
      <c r="K40" s="86">
        <v>0.8</v>
      </c>
      <c r="L40" s="76">
        <f t="shared" si="3"/>
        <v>327.936</v>
      </c>
      <c r="M40" s="85">
        <f t="shared" si="4"/>
        <v>81.984</v>
      </c>
      <c r="N40" s="82" t="s">
        <v>147</v>
      </c>
      <c r="O40" s="87" t="s">
        <v>27</v>
      </c>
      <c r="P40" s="75"/>
      <c r="Q40" s="75"/>
    </row>
    <row r="41" s="80" customFormat="1" ht="18.6" customHeight="1" spans="1:17">
      <c r="A41" s="81">
        <f t="shared" si="7"/>
        <v>35</v>
      </c>
      <c r="B41" s="82" t="s">
        <v>148</v>
      </c>
      <c r="C41" s="23" t="s">
        <v>22</v>
      </c>
      <c r="D41" s="82" t="s">
        <v>149</v>
      </c>
      <c r="E41" s="82" t="s">
        <v>150</v>
      </c>
      <c r="F41" s="23" t="s">
        <v>25</v>
      </c>
      <c r="G41" s="85">
        <v>13.03</v>
      </c>
      <c r="H41" s="85">
        <v>13.03</v>
      </c>
      <c r="I41" s="81">
        <f t="shared" si="1"/>
        <v>14593.6</v>
      </c>
      <c r="J41" s="76">
        <f t="shared" si="2"/>
        <v>890.2096</v>
      </c>
      <c r="K41" s="86">
        <v>0.8</v>
      </c>
      <c r="L41" s="76">
        <f t="shared" si="3"/>
        <v>712.16768</v>
      </c>
      <c r="M41" s="85">
        <f t="shared" si="4"/>
        <v>178.04192</v>
      </c>
      <c r="N41" s="82" t="s">
        <v>151</v>
      </c>
      <c r="O41" s="87" t="s">
        <v>27</v>
      </c>
      <c r="P41" s="75"/>
      <c r="Q41" s="75"/>
    </row>
    <row r="42" s="80" customFormat="1" ht="18.6" customHeight="1" spans="1:17">
      <c r="A42" s="81">
        <f t="shared" si="7"/>
        <v>36</v>
      </c>
      <c r="B42" s="82" t="s">
        <v>152</v>
      </c>
      <c r="C42" s="23" t="s">
        <v>22</v>
      </c>
      <c r="D42" s="82" t="s">
        <v>153</v>
      </c>
      <c r="E42" s="82" t="s">
        <v>154</v>
      </c>
      <c r="F42" s="23" t="s">
        <v>25</v>
      </c>
      <c r="G42" s="85">
        <v>4.5</v>
      </c>
      <c r="H42" s="85">
        <v>4.5</v>
      </c>
      <c r="I42" s="81">
        <f t="shared" si="1"/>
        <v>5040</v>
      </c>
      <c r="J42" s="76">
        <f t="shared" si="2"/>
        <v>307.44</v>
      </c>
      <c r="K42" s="86">
        <v>0.8</v>
      </c>
      <c r="L42" s="76">
        <f t="shared" si="3"/>
        <v>245.952</v>
      </c>
      <c r="M42" s="85">
        <f t="shared" si="4"/>
        <v>61.488</v>
      </c>
      <c r="N42" s="82" t="s">
        <v>155</v>
      </c>
      <c r="O42" s="87" t="s">
        <v>27</v>
      </c>
      <c r="P42" s="75"/>
      <c r="Q42" s="75"/>
    </row>
    <row r="43" s="80" customFormat="1" ht="18.6" customHeight="1" spans="1:17">
      <c r="A43" s="81">
        <f t="shared" si="7"/>
        <v>37</v>
      </c>
      <c r="B43" s="82" t="s">
        <v>156</v>
      </c>
      <c r="C43" s="23" t="s">
        <v>22</v>
      </c>
      <c r="D43" s="82" t="s">
        <v>157</v>
      </c>
      <c r="E43" s="82" t="s">
        <v>158</v>
      </c>
      <c r="F43" s="23" t="s">
        <v>25</v>
      </c>
      <c r="G43" s="85">
        <v>30</v>
      </c>
      <c r="H43" s="85">
        <v>30</v>
      </c>
      <c r="I43" s="81">
        <f t="shared" si="1"/>
        <v>33600</v>
      </c>
      <c r="J43" s="76">
        <f t="shared" si="2"/>
        <v>2049.6</v>
      </c>
      <c r="K43" s="86">
        <v>0.8</v>
      </c>
      <c r="L43" s="76">
        <f t="shared" si="3"/>
        <v>1639.68</v>
      </c>
      <c r="M43" s="85">
        <f t="shared" si="4"/>
        <v>409.92</v>
      </c>
      <c r="N43" s="82" t="s">
        <v>159</v>
      </c>
      <c r="O43" s="87" t="s">
        <v>27</v>
      </c>
      <c r="P43" s="75"/>
      <c r="Q43" s="75"/>
    </row>
    <row r="44" s="80" customFormat="1" ht="18.6" customHeight="1" spans="1:17">
      <c r="A44" s="81">
        <f t="shared" si="7"/>
        <v>38</v>
      </c>
      <c r="B44" s="82" t="s">
        <v>160</v>
      </c>
      <c r="C44" s="23" t="s">
        <v>22</v>
      </c>
      <c r="D44" s="82" t="s">
        <v>56</v>
      </c>
      <c r="E44" s="82" t="s">
        <v>161</v>
      </c>
      <c r="F44" s="23" t="s">
        <v>25</v>
      </c>
      <c r="G44" s="85">
        <v>20.6</v>
      </c>
      <c r="H44" s="85">
        <v>20.6</v>
      </c>
      <c r="I44" s="81">
        <f t="shared" si="1"/>
        <v>23072</v>
      </c>
      <c r="J44" s="76">
        <f t="shared" si="2"/>
        <v>1407.392</v>
      </c>
      <c r="K44" s="86">
        <v>0.8</v>
      </c>
      <c r="L44" s="76">
        <f t="shared" si="3"/>
        <v>1125.9136</v>
      </c>
      <c r="M44" s="85">
        <f t="shared" si="4"/>
        <v>281.4784</v>
      </c>
      <c r="N44" s="82" t="s">
        <v>162</v>
      </c>
      <c r="O44" s="87" t="s">
        <v>27</v>
      </c>
      <c r="P44" s="75"/>
      <c r="Q44" s="75"/>
    </row>
    <row r="45" s="80" customFormat="1" ht="18.6" customHeight="1" spans="1:17">
      <c r="A45" s="81">
        <f t="shared" si="7"/>
        <v>39</v>
      </c>
      <c r="B45" s="82" t="s">
        <v>163</v>
      </c>
      <c r="C45" s="23" t="s">
        <v>22</v>
      </c>
      <c r="D45" s="82" t="s">
        <v>112</v>
      </c>
      <c r="E45" s="82" t="s">
        <v>164</v>
      </c>
      <c r="F45" s="23" t="s">
        <v>25</v>
      </c>
      <c r="G45" s="85">
        <v>15</v>
      </c>
      <c r="H45" s="85">
        <v>15</v>
      </c>
      <c r="I45" s="81">
        <f t="shared" si="1"/>
        <v>16800</v>
      </c>
      <c r="J45" s="76">
        <f t="shared" si="2"/>
        <v>1024.8</v>
      </c>
      <c r="K45" s="86">
        <v>0.8</v>
      </c>
      <c r="L45" s="76">
        <f t="shared" si="3"/>
        <v>819.84</v>
      </c>
      <c r="M45" s="85">
        <f t="shared" si="4"/>
        <v>204.96</v>
      </c>
      <c r="N45" s="82" t="s">
        <v>165</v>
      </c>
      <c r="O45" s="87" t="s">
        <v>27</v>
      </c>
      <c r="P45" s="75"/>
      <c r="Q45" s="75"/>
    </row>
    <row r="46" s="80" customFormat="1" ht="18.6" customHeight="1" spans="1:17">
      <c r="A46" s="81">
        <f t="shared" si="7"/>
        <v>40</v>
      </c>
      <c r="B46" s="82" t="s">
        <v>166</v>
      </c>
      <c r="C46" s="23" t="s">
        <v>22</v>
      </c>
      <c r="D46" s="82" t="s">
        <v>167</v>
      </c>
      <c r="E46" s="82" t="s">
        <v>168</v>
      </c>
      <c r="F46" s="23" t="s">
        <v>25</v>
      </c>
      <c r="G46" s="85">
        <v>34</v>
      </c>
      <c r="H46" s="85">
        <v>34</v>
      </c>
      <c r="I46" s="81">
        <f t="shared" si="1"/>
        <v>38080</v>
      </c>
      <c r="J46" s="76">
        <f t="shared" si="2"/>
        <v>2322.88</v>
      </c>
      <c r="K46" s="86">
        <v>0.8</v>
      </c>
      <c r="L46" s="76">
        <f t="shared" si="3"/>
        <v>1858.304</v>
      </c>
      <c r="M46" s="85">
        <f t="shared" si="4"/>
        <v>464.576</v>
      </c>
      <c r="N46" s="82" t="s">
        <v>169</v>
      </c>
      <c r="O46" s="87" t="s">
        <v>27</v>
      </c>
      <c r="P46" s="75"/>
      <c r="Q46" s="75"/>
    </row>
    <row r="47" s="80" customFormat="1" ht="18.6" customHeight="1" spans="1:17">
      <c r="A47" s="81">
        <f t="shared" si="7"/>
        <v>41</v>
      </c>
      <c r="B47" s="82" t="s">
        <v>170</v>
      </c>
      <c r="C47" s="23" t="s">
        <v>22</v>
      </c>
      <c r="D47" s="82" t="s">
        <v>41</v>
      </c>
      <c r="E47" s="82" t="s">
        <v>171</v>
      </c>
      <c r="F47" s="23" t="s">
        <v>25</v>
      </c>
      <c r="G47" s="85">
        <v>19</v>
      </c>
      <c r="H47" s="85">
        <v>19</v>
      </c>
      <c r="I47" s="81">
        <f t="shared" si="1"/>
        <v>21280</v>
      </c>
      <c r="J47" s="76">
        <f t="shared" si="2"/>
        <v>1298.08</v>
      </c>
      <c r="K47" s="86">
        <v>0.8</v>
      </c>
      <c r="L47" s="76">
        <f t="shared" si="3"/>
        <v>1038.464</v>
      </c>
      <c r="M47" s="85">
        <f t="shared" si="4"/>
        <v>259.616</v>
      </c>
      <c r="N47" s="82" t="s">
        <v>172</v>
      </c>
      <c r="O47" s="87" t="s">
        <v>27</v>
      </c>
      <c r="P47" s="75"/>
      <c r="Q47" s="75"/>
    </row>
    <row r="48" s="80" customFormat="1" ht="18.6" customHeight="1" spans="1:17">
      <c r="A48" s="81">
        <f t="shared" si="7"/>
        <v>42</v>
      </c>
      <c r="B48" s="82" t="s">
        <v>173</v>
      </c>
      <c r="C48" s="23" t="s">
        <v>22</v>
      </c>
      <c r="D48" s="82" t="s">
        <v>45</v>
      </c>
      <c r="E48" s="82" t="s">
        <v>174</v>
      </c>
      <c r="F48" s="23" t="s">
        <v>25</v>
      </c>
      <c r="G48" s="85">
        <v>10</v>
      </c>
      <c r="H48" s="85">
        <v>10</v>
      </c>
      <c r="I48" s="81">
        <f t="shared" si="1"/>
        <v>11200</v>
      </c>
      <c r="J48" s="76">
        <f t="shared" si="2"/>
        <v>683.2</v>
      </c>
      <c r="K48" s="86">
        <v>0.8</v>
      </c>
      <c r="L48" s="76">
        <f t="shared" si="3"/>
        <v>546.56</v>
      </c>
      <c r="M48" s="85">
        <f t="shared" si="4"/>
        <v>136.64</v>
      </c>
      <c r="N48" s="82" t="s">
        <v>175</v>
      </c>
      <c r="O48" s="87" t="s">
        <v>27</v>
      </c>
      <c r="P48" s="75"/>
      <c r="Q48" s="75"/>
    </row>
    <row r="49" s="80" customFormat="1" ht="18.6" customHeight="1" spans="1:17">
      <c r="A49" s="81">
        <f t="shared" si="7"/>
        <v>43</v>
      </c>
      <c r="B49" s="82" t="s">
        <v>176</v>
      </c>
      <c r="C49" s="23" t="s">
        <v>22</v>
      </c>
      <c r="D49" s="82" t="s">
        <v>120</v>
      </c>
      <c r="E49" s="82" t="s">
        <v>177</v>
      </c>
      <c r="F49" s="23" t="s">
        <v>25</v>
      </c>
      <c r="G49" s="85">
        <v>4.5</v>
      </c>
      <c r="H49" s="85">
        <v>4.5</v>
      </c>
      <c r="I49" s="81">
        <f t="shared" si="1"/>
        <v>5040</v>
      </c>
      <c r="J49" s="76">
        <f t="shared" si="2"/>
        <v>307.44</v>
      </c>
      <c r="K49" s="86">
        <v>0.8</v>
      </c>
      <c r="L49" s="76">
        <f t="shared" si="3"/>
        <v>245.952</v>
      </c>
      <c r="M49" s="85">
        <f t="shared" si="4"/>
        <v>61.488</v>
      </c>
      <c r="N49" s="82" t="s">
        <v>178</v>
      </c>
      <c r="O49" s="87" t="s">
        <v>27</v>
      </c>
      <c r="P49" s="75"/>
      <c r="Q49" s="75"/>
    </row>
    <row r="50" s="80" customFormat="1" ht="18.6" customHeight="1" spans="1:17">
      <c r="A50" s="81">
        <f t="shared" si="7"/>
        <v>44</v>
      </c>
      <c r="B50" s="82" t="s">
        <v>179</v>
      </c>
      <c r="C50" s="23" t="s">
        <v>22</v>
      </c>
      <c r="D50" s="82" t="s">
        <v>120</v>
      </c>
      <c r="E50" s="82" t="s">
        <v>180</v>
      </c>
      <c r="F50" s="23" t="s">
        <v>25</v>
      </c>
      <c r="G50" s="85">
        <v>65.86</v>
      </c>
      <c r="H50" s="85">
        <v>65.86</v>
      </c>
      <c r="I50" s="81">
        <f t="shared" si="1"/>
        <v>73763.2</v>
      </c>
      <c r="J50" s="76">
        <f t="shared" si="2"/>
        <v>4499.5552</v>
      </c>
      <c r="K50" s="86">
        <v>0.8</v>
      </c>
      <c r="L50" s="76">
        <f t="shared" si="3"/>
        <v>3599.64416</v>
      </c>
      <c r="M50" s="85">
        <f t="shared" si="4"/>
        <v>899.91104</v>
      </c>
      <c r="N50" s="82" t="s">
        <v>181</v>
      </c>
      <c r="O50" s="87" t="s">
        <v>27</v>
      </c>
      <c r="P50" s="75"/>
      <c r="Q50" s="75"/>
    </row>
    <row r="51" s="80" customFormat="1" ht="18.6" customHeight="1" spans="1:17">
      <c r="A51" s="81">
        <f t="shared" si="7"/>
        <v>45</v>
      </c>
      <c r="B51" s="82" t="s">
        <v>182</v>
      </c>
      <c r="C51" s="23" t="s">
        <v>22</v>
      </c>
      <c r="D51" s="82" t="s">
        <v>52</v>
      </c>
      <c r="E51" s="82" t="s">
        <v>183</v>
      </c>
      <c r="F51" s="23" t="s">
        <v>25</v>
      </c>
      <c r="G51" s="85">
        <v>64</v>
      </c>
      <c r="H51" s="85">
        <v>64</v>
      </c>
      <c r="I51" s="81">
        <f t="shared" si="1"/>
        <v>71680</v>
      </c>
      <c r="J51" s="76">
        <f t="shared" si="2"/>
        <v>4372.48</v>
      </c>
      <c r="K51" s="86">
        <v>0.8</v>
      </c>
      <c r="L51" s="76">
        <f t="shared" si="3"/>
        <v>3497.984</v>
      </c>
      <c r="M51" s="85">
        <f t="shared" si="4"/>
        <v>874.496</v>
      </c>
      <c r="N51" s="82" t="s">
        <v>184</v>
      </c>
      <c r="O51" s="87" t="s">
        <v>27</v>
      </c>
      <c r="P51" s="75"/>
      <c r="Q51" s="75"/>
    </row>
    <row r="52" s="80" customFormat="1" ht="18.6" customHeight="1" spans="1:17">
      <c r="A52" s="81">
        <f t="shared" si="7"/>
        <v>46</v>
      </c>
      <c r="B52" s="82" t="s">
        <v>185</v>
      </c>
      <c r="C52" s="23" t="s">
        <v>22</v>
      </c>
      <c r="D52" s="82" t="s">
        <v>37</v>
      </c>
      <c r="E52" s="82" t="s">
        <v>186</v>
      </c>
      <c r="F52" s="23" t="s">
        <v>25</v>
      </c>
      <c r="G52" s="85">
        <v>27</v>
      </c>
      <c r="H52" s="85">
        <v>27</v>
      </c>
      <c r="I52" s="81">
        <f t="shared" si="1"/>
        <v>30240</v>
      </c>
      <c r="J52" s="76">
        <f t="shared" si="2"/>
        <v>1844.64</v>
      </c>
      <c r="K52" s="86">
        <v>0.8</v>
      </c>
      <c r="L52" s="76">
        <f t="shared" si="3"/>
        <v>1475.712</v>
      </c>
      <c r="M52" s="85">
        <f t="shared" si="4"/>
        <v>368.928</v>
      </c>
      <c r="N52" s="82" t="s">
        <v>187</v>
      </c>
      <c r="O52" s="87" t="s">
        <v>27</v>
      </c>
      <c r="P52" s="75"/>
      <c r="Q52" s="75"/>
    </row>
    <row r="53" s="80" customFormat="1" ht="18.6" customHeight="1" spans="1:17">
      <c r="A53" s="81">
        <f t="shared" si="7"/>
        <v>47</v>
      </c>
      <c r="B53" s="82" t="s">
        <v>188</v>
      </c>
      <c r="C53" s="23" t="s">
        <v>22</v>
      </c>
      <c r="D53" s="82" t="s">
        <v>88</v>
      </c>
      <c r="E53" s="82" t="s">
        <v>189</v>
      </c>
      <c r="F53" s="23" t="s">
        <v>25</v>
      </c>
      <c r="G53" s="85">
        <v>13</v>
      </c>
      <c r="H53" s="85">
        <v>13</v>
      </c>
      <c r="I53" s="81">
        <f t="shared" ref="I53:I71" si="8">H53*1120</f>
        <v>14560</v>
      </c>
      <c r="J53" s="76">
        <f t="shared" ref="J53:J71" si="9">H53*68.32</f>
        <v>888.16</v>
      </c>
      <c r="K53" s="86">
        <v>0.8</v>
      </c>
      <c r="L53" s="76">
        <f t="shared" ref="L53:L71" si="10">J53*K53</f>
        <v>710.528</v>
      </c>
      <c r="M53" s="85">
        <f t="shared" ref="M53:M71" si="11">H53*13.664</f>
        <v>177.632</v>
      </c>
      <c r="N53" s="82" t="s">
        <v>190</v>
      </c>
      <c r="O53" s="87" t="s">
        <v>27</v>
      </c>
      <c r="P53" s="75"/>
      <c r="Q53" s="75"/>
    </row>
    <row r="54" s="80" customFormat="1" ht="18.6" customHeight="1" spans="1:17">
      <c r="A54" s="81">
        <f t="shared" si="7"/>
        <v>48</v>
      </c>
      <c r="B54" s="82" t="s">
        <v>191</v>
      </c>
      <c r="C54" s="23" t="s">
        <v>22</v>
      </c>
      <c r="D54" s="82" t="s">
        <v>105</v>
      </c>
      <c r="E54" s="82" t="s">
        <v>192</v>
      </c>
      <c r="F54" s="23" t="s">
        <v>25</v>
      </c>
      <c r="G54" s="85">
        <v>16</v>
      </c>
      <c r="H54" s="85">
        <v>16</v>
      </c>
      <c r="I54" s="81">
        <f t="shared" si="8"/>
        <v>17920</v>
      </c>
      <c r="J54" s="76">
        <f t="shared" si="9"/>
        <v>1093.12</v>
      </c>
      <c r="K54" s="86">
        <v>0.8</v>
      </c>
      <c r="L54" s="76">
        <f t="shared" si="10"/>
        <v>874.496</v>
      </c>
      <c r="M54" s="85">
        <f t="shared" si="11"/>
        <v>218.624</v>
      </c>
      <c r="N54" s="82" t="s">
        <v>193</v>
      </c>
      <c r="O54" s="87" t="s">
        <v>27</v>
      </c>
      <c r="P54" s="75"/>
      <c r="Q54" s="75"/>
    </row>
    <row r="55" s="80" customFormat="1" ht="18.6" customHeight="1" spans="1:17">
      <c r="A55" s="81">
        <f t="shared" si="7"/>
        <v>49</v>
      </c>
      <c r="B55" s="82" t="s">
        <v>194</v>
      </c>
      <c r="C55" s="23" t="s">
        <v>22</v>
      </c>
      <c r="D55" s="82" t="s">
        <v>195</v>
      </c>
      <c r="E55" s="82" t="s">
        <v>196</v>
      </c>
      <c r="F55" s="23" t="s">
        <v>25</v>
      </c>
      <c r="G55" s="85">
        <v>14.5</v>
      </c>
      <c r="H55" s="85">
        <v>14.5</v>
      </c>
      <c r="I55" s="81">
        <f t="shared" si="8"/>
        <v>16240</v>
      </c>
      <c r="J55" s="76">
        <f t="shared" si="9"/>
        <v>990.64</v>
      </c>
      <c r="K55" s="86">
        <v>0.8</v>
      </c>
      <c r="L55" s="76">
        <f t="shared" si="10"/>
        <v>792.512</v>
      </c>
      <c r="M55" s="85">
        <f t="shared" si="11"/>
        <v>198.128</v>
      </c>
      <c r="N55" s="82" t="s">
        <v>197</v>
      </c>
      <c r="O55" s="87" t="s">
        <v>27</v>
      </c>
      <c r="P55" s="75"/>
      <c r="Q55" s="75"/>
    </row>
    <row r="56" s="80" customFormat="1" ht="18.6" customHeight="1" spans="1:17">
      <c r="A56" s="81">
        <f t="shared" si="7"/>
        <v>50</v>
      </c>
      <c r="B56" s="82" t="s">
        <v>198</v>
      </c>
      <c r="C56" s="23" t="s">
        <v>22</v>
      </c>
      <c r="D56" s="82" t="s">
        <v>135</v>
      </c>
      <c r="E56" s="82" t="s">
        <v>199</v>
      </c>
      <c r="F56" s="23" t="s">
        <v>25</v>
      </c>
      <c r="G56" s="85">
        <v>3.1</v>
      </c>
      <c r="H56" s="85">
        <v>3.1</v>
      </c>
      <c r="I56" s="81">
        <f t="shared" si="8"/>
        <v>3472</v>
      </c>
      <c r="J56" s="76">
        <f t="shared" si="9"/>
        <v>211.792</v>
      </c>
      <c r="K56" s="86">
        <v>0.8</v>
      </c>
      <c r="L56" s="76">
        <f t="shared" si="10"/>
        <v>169.4336</v>
      </c>
      <c r="M56" s="85">
        <f t="shared" si="11"/>
        <v>42.3584</v>
      </c>
      <c r="N56" s="82" t="s">
        <v>200</v>
      </c>
      <c r="O56" s="87" t="s">
        <v>27</v>
      </c>
      <c r="P56" s="75"/>
      <c r="Q56" s="75"/>
    </row>
    <row r="57" s="80" customFormat="1" ht="18.6" customHeight="1" spans="1:17">
      <c r="A57" s="81">
        <f t="shared" ref="A57:A71" si="12">ROW()-6</f>
        <v>51</v>
      </c>
      <c r="B57" s="82" t="s">
        <v>201</v>
      </c>
      <c r="C57" s="23" t="s">
        <v>22</v>
      </c>
      <c r="D57" s="82" t="s">
        <v>202</v>
      </c>
      <c r="E57" s="82" t="s">
        <v>203</v>
      </c>
      <c r="F57" s="23" t="s">
        <v>25</v>
      </c>
      <c r="G57" s="85">
        <v>2.5</v>
      </c>
      <c r="H57" s="85">
        <v>2.5</v>
      </c>
      <c r="I57" s="81">
        <f t="shared" si="8"/>
        <v>2800</v>
      </c>
      <c r="J57" s="76">
        <f t="shared" si="9"/>
        <v>170.8</v>
      </c>
      <c r="K57" s="86">
        <v>0.8</v>
      </c>
      <c r="L57" s="76">
        <f t="shared" si="10"/>
        <v>136.64</v>
      </c>
      <c r="M57" s="85">
        <f t="shared" si="11"/>
        <v>34.16</v>
      </c>
      <c r="N57" s="82" t="s">
        <v>204</v>
      </c>
      <c r="O57" s="87" t="s">
        <v>27</v>
      </c>
      <c r="P57" s="75"/>
      <c r="Q57" s="75"/>
    </row>
    <row r="58" s="80" customFormat="1" ht="18.6" customHeight="1" spans="1:17">
      <c r="A58" s="81">
        <f t="shared" si="12"/>
        <v>52</v>
      </c>
      <c r="B58" s="82" t="s">
        <v>205</v>
      </c>
      <c r="C58" s="23" t="s">
        <v>22</v>
      </c>
      <c r="D58" s="82" t="s">
        <v>88</v>
      </c>
      <c r="E58" s="82" t="s">
        <v>206</v>
      </c>
      <c r="F58" s="23" t="s">
        <v>25</v>
      </c>
      <c r="G58" s="85">
        <v>15</v>
      </c>
      <c r="H58" s="85">
        <v>15</v>
      </c>
      <c r="I58" s="81">
        <f t="shared" si="8"/>
        <v>16800</v>
      </c>
      <c r="J58" s="76">
        <f t="shared" si="9"/>
        <v>1024.8</v>
      </c>
      <c r="K58" s="86">
        <v>0.8</v>
      </c>
      <c r="L58" s="76">
        <f t="shared" si="10"/>
        <v>819.84</v>
      </c>
      <c r="M58" s="85">
        <f t="shared" si="11"/>
        <v>204.96</v>
      </c>
      <c r="N58" s="82" t="s">
        <v>207</v>
      </c>
      <c r="O58" s="87" t="s">
        <v>27</v>
      </c>
      <c r="P58" s="75"/>
      <c r="Q58" s="75"/>
    </row>
    <row r="59" s="80" customFormat="1" ht="18.6" customHeight="1" spans="1:17">
      <c r="A59" s="81">
        <f t="shared" si="12"/>
        <v>53</v>
      </c>
      <c r="B59" s="82" t="s">
        <v>208</v>
      </c>
      <c r="C59" s="23" t="s">
        <v>22</v>
      </c>
      <c r="D59" s="82" t="s">
        <v>209</v>
      </c>
      <c r="E59" s="82" t="s">
        <v>210</v>
      </c>
      <c r="F59" s="23" t="s">
        <v>25</v>
      </c>
      <c r="G59" s="85">
        <v>15</v>
      </c>
      <c r="H59" s="85">
        <v>15</v>
      </c>
      <c r="I59" s="81">
        <f t="shared" si="8"/>
        <v>16800</v>
      </c>
      <c r="J59" s="76">
        <f t="shared" si="9"/>
        <v>1024.8</v>
      </c>
      <c r="K59" s="86">
        <v>0.8</v>
      </c>
      <c r="L59" s="76">
        <f t="shared" si="10"/>
        <v>819.84</v>
      </c>
      <c r="M59" s="85">
        <f t="shared" si="11"/>
        <v>204.96</v>
      </c>
      <c r="N59" s="82" t="s">
        <v>211</v>
      </c>
      <c r="O59" s="87" t="s">
        <v>27</v>
      </c>
      <c r="P59" s="75"/>
      <c r="Q59" s="75"/>
    </row>
    <row r="60" s="80" customFormat="1" ht="18.6" customHeight="1" spans="1:17">
      <c r="A60" s="81">
        <f t="shared" si="12"/>
        <v>54</v>
      </c>
      <c r="B60" s="82" t="s">
        <v>212</v>
      </c>
      <c r="C60" s="23" t="s">
        <v>22</v>
      </c>
      <c r="D60" s="82" t="s">
        <v>213</v>
      </c>
      <c r="E60" s="82" t="s">
        <v>214</v>
      </c>
      <c r="F60" s="23" t="s">
        <v>25</v>
      </c>
      <c r="G60" s="85">
        <v>43</v>
      </c>
      <c r="H60" s="85">
        <v>43</v>
      </c>
      <c r="I60" s="81">
        <f t="shared" si="8"/>
        <v>48160</v>
      </c>
      <c r="J60" s="76">
        <f t="shared" si="9"/>
        <v>2937.76</v>
      </c>
      <c r="K60" s="86">
        <v>0.8</v>
      </c>
      <c r="L60" s="76">
        <f t="shared" si="10"/>
        <v>2350.208</v>
      </c>
      <c r="M60" s="85">
        <f t="shared" si="11"/>
        <v>587.552</v>
      </c>
      <c r="N60" s="82" t="s">
        <v>215</v>
      </c>
      <c r="O60" s="87" t="s">
        <v>27</v>
      </c>
      <c r="P60" s="75"/>
      <c r="Q60" s="75"/>
    </row>
    <row r="61" s="80" customFormat="1" ht="18.6" customHeight="1" spans="1:17">
      <c r="A61" s="81">
        <f t="shared" si="12"/>
        <v>55</v>
      </c>
      <c r="B61" s="82" t="s">
        <v>216</v>
      </c>
      <c r="C61" s="23" t="s">
        <v>22</v>
      </c>
      <c r="D61" s="82" t="s">
        <v>112</v>
      </c>
      <c r="E61" s="82" t="s">
        <v>217</v>
      </c>
      <c r="F61" s="23" t="s">
        <v>25</v>
      </c>
      <c r="G61" s="85">
        <v>5.25</v>
      </c>
      <c r="H61" s="85">
        <v>5.25</v>
      </c>
      <c r="I61" s="81">
        <f t="shared" si="8"/>
        <v>5880</v>
      </c>
      <c r="J61" s="76">
        <f t="shared" si="9"/>
        <v>358.68</v>
      </c>
      <c r="K61" s="86">
        <v>0.8</v>
      </c>
      <c r="L61" s="76">
        <f t="shared" si="10"/>
        <v>286.944</v>
      </c>
      <c r="M61" s="85">
        <f t="shared" si="11"/>
        <v>71.736</v>
      </c>
      <c r="N61" s="82" t="s">
        <v>218</v>
      </c>
      <c r="O61" s="87" t="s">
        <v>27</v>
      </c>
      <c r="P61" s="75"/>
      <c r="Q61" s="75"/>
    </row>
    <row r="62" s="80" customFormat="1" ht="18.6" customHeight="1" spans="1:17">
      <c r="A62" s="81">
        <f t="shared" si="12"/>
        <v>56</v>
      </c>
      <c r="B62" s="82" t="s">
        <v>219</v>
      </c>
      <c r="C62" s="23" t="s">
        <v>22</v>
      </c>
      <c r="D62" s="82" t="s">
        <v>120</v>
      </c>
      <c r="E62" s="82" t="s">
        <v>220</v>
      </c>
      <c r="F62" s="23" t="s">
        <v>25</v>
      </c>
      <c r="G62" s="85">
        <v>6</v>
      </c>
      <c r="H62" s="85">
        <v>6</v>
      </c>
      <c r="I62" s="81">
        <f t="shared" si="8"/>
        <v>6720</v>
      </c>
      <c r="J62" s="76">
        <f t="shared" si="9"/>
        <v>409.92</v>
      </c>
      <c r="K62" s="86">
        <v>0.8</v>
      </c>
      <c r="L62" s="76">
        <f t="shared" si="10"/>
        <v>327.936</v>
      </c>
      <c r="M62" s="85">
        <f t="shared" si="11"/>
        <v>81.984</v>
      </c>
      <c r="N62" s="82" t="s">
        <v>221</v>
      </c>
      <c r="O62" s="87" t="s">
        <v>27</v>
      </c>
      <c r="P62" s="75"/>
      <c r="Q62" s="75"/>
    </row>
    <row r="63" s="80" customFormat="1" ht="18.6" customHeight="1" spans="1:17">
      <c r="A63" s="81">
        <f t="shared" si="12"/>
        <v>57</v>
      </c>
      <c r="B63" s="82" t="s">
        <v>222</v>
      </c>
      <c r="C63" s="23" t="s">
        <v>22</v>
      </c>
      <c r="D63" s="82" t="s">
        <v>56</v>
      </c>
      <c r="E63" s="82" t="s">
        <v>223</v>
      </c>
      <c r="F63" s="23" t="s">
        <v>25</v>
      </c>
      <c r="G63" s="85">
        <v>3</v>
      </c>
      <c r="H63" s="85">
        <v>3</v>
      </c>
      <c r="I63" s="81">
        <f t="shared" si="8"/>
        <v>3360</v>
      </c>
      <c r="J63" s="76">
        <f t="shared" si="9"/>
        <v>204.96</v>
      </c>
      <c r="K63" s="86">
        <v>0.8</v>
      </c>
      <c r="L63" s="76">
        <f t="shared" si="10"/>
        <v>163.968</v>
      </c>
      <c r="M63" s="85">
        <f t="shared" si="11"/>
        <v>40.992</v>
      </c>
      <c r="N63" s="82" t="s">
        <v>224</v>
      </c>
      <c r="O63" s="87" t="s">
        <v>27</v>
      </c>
      <c r="P63" s="75"/>
      <c r="Q63" s="75"/>
    </row>
    <row r="64" s="80" customFormat="1" ht="18.6" customHeight="1" spans="1:17">
      <c r="A64" s="81">
        <f t="shared" si="12"/>
        <v>58</v>
      </c>
      <c r="B64" s="82" t="s">
        <v>225</v>
      </c>
      <c r="C64" s="23" t="s">
        <v>22</v>
      </c>
      <c r="D64" s="82" t="s">
        <v>131</v>
      </c>
      <c r="E64" s="82" t="s">
        <v>226</v>
      </c>
      <c r="F64" s="23" t="s">
        <v>25</v>
      </c>
      <c r="G64" s="85">
        <v>37.5</v>
      </c>
      <c r="H64" s="85">
        <v>37.5</v>
      </c>
      <c r="I64" s="81">
        <f t="shared" si="8"/>
        <v>42000</v>
      </c>
      <c r="J64" s="76">
        <f t="shared" si="9"/>
        <v>2562</v>
      </c>
      <c r="K64" s="86">
        <v>0.8</v>
      </c>
      <c r="L64" s="76">
        <f t="shared" si="10"/>
        <v>2049.6</v>
      </c>
      <c r="M64" s="85">
        <f t="shared" si="11"/>
        <v>512.4</v>
      </c>
      <c r="N64" s="82" t="s">
        <v>227</v>
      </c>
      <c r="O64" s="87" t="s">
        <v>27</v>
      </c>
      <c r="P64" s="75"/>
      <c r="Q64" s="75"/>
    </row>
    <row r="65" s="80" customFormat="1" ht="18.6" customHeight="1" spans="1:17">
      <c r="A65" s="81">
        <f t="shared" si="12"/>
        <v>59</v>
      </c>
      <c r="B65" s="82" t="s">
        <v>228</v>
      </c>
      <c r="C65" s="23" t="s">
        <v>22</v>
      </c>
      <c r="D65" s="82" t="s">
        <v>88</v>
      </c>
      <c r="E65" s="82" t="s">
        <v>229</v>
      </c>
      <c r="F65" s="23" t="s">
        <v>25</v>
      </c>
      <c r="G65" s="85">
        <v>3</v>
      </c>
      <c r="H65" s="85">
        <v>3</v>
      </c>
      <c r="I65" s="81">
        <f t="shared" si="8"/>
        <v>3360</v>
      </c>
      <c r="J65" s="76">
        <f t="shared" si="9"/>
        <v>204.96</v>
      </c>
      <c r="K65" s="86">
        <v>0.8</v>
      </c>
      <c r="L65" s="76">
        <f t="shared" si="10"/>
        <v>163.968</v>
      </c>
      <c r="M65" s="85">
        <f t="shared" si="11"/>
        <v>40.992</v>
      </c>
      <c r="N65" s="82" t="s">
        <v>230</v>
      </c>
      <c r="O65" s="87" t="s">
        <v>27</v>
      </c>
      <c r="P65" s="75"/>
      <c r="Q65" s="75"/>
    </row>
    <row r="66" s="80" customFormat="1" ht="18.6" customHeight="1" spans="1:17">
      <c r="A66" s="81">
        <f t="shared" si="12"/>
        <v>60</v>
      </c>
      <c r="B66" s="82" t="s">
        <v>231</v>
      </c>
      <c r="C66" s="23" t="s">
        <v>22</v>
      </c>
      <c r="D66" s="82" t="s">
        <v>56</v>
      </c>
      <c r="E66" s="82" t="s">
        <v>232</v>
      </c>
      <c r="F66" s="23" t="s">
        <v>25</v>
      </c>
      <c r="G66" s="85">
        <v>11</v>
      </c>
      <c r="H66" s="85">
        <v>11</v>
      </c>
      <c r="I66" s="81">
        <f t="shared" si="8"/>
        <v>12320</v>
      </c>
      <c r="J66" s="76">
        <f t="shared" si="9"/>
        <v>751.52</v>
      </c>
      <c r="K66" s="86">
        <v>0.8</v>
      </c>
      <c r="L66" s="76">
        <f t="shared" si="10"/>
        <v>601.216</v>
      </c>
      <c r="M66" s="85">
        <f t="shared" si="11"/>
        <v>150.304</v>
      </c>
      <c r="N66" s="82" t="s">
        <v>233</v>
      </c>
      <c r="O66" s="87" t="s">
        <v>27</v>
      </c>
      <c r="P66" s="75"/>
      <c r="Q66" s="75"/>
    </row>
    <row r="67" s="80" customFormat="1" ht="18.6" customHeight="1" spans="1:17">
      <c r="A67" s="81">
        <f t="shared" si="12"/>
        <v>61</v>
      </c>
      <c r="B67" s="82" t="s">
        <v>234</v>
      </c>
      <c r="C67" s="23" t="s">
        <v>22</v>
      </c>
      <c r="D67" s="82" t="s">
        <v>235</v>
      </c>
      <c r="E67" s="82" t="s">
        <v>236</v>
      </c>
      <c r="F67" s="23" t="s">
        <v>25</v>
      </c>
      <c r="G67" s="85">
        <v>20</v>
      </c>
      <c r="H67" s="85">
        <v>20</v>
      </c>
      <c r="I67" s="81">
        <f t="shared" si="8"/>
        <v>22400</v>
      </c>
      <c r="J67" s="76">
        <f t="shared" si="9"/>
        <v>1366.4</v>
      </c>
      <c r="K67" s="86">
        <v>0.8</v>
      </c>
      <c r="L67" s="76">
        <f t="shared" si="10"/>
        <v>1093.12</v>
      </c>
      <c r="M67" s="85">
        <f t="shared" si="11"/>
        <v>273.28</v>
      </c>
      <c r="N67" s="82" t="s">
        <v>237</v>
      </c>
      <c r="O67" s="87" t="s">
        <v>27</v>
      </c>
      <c r="P67" s="75"/>
      <c r="Q67" s="75"/>
    </row>
    <row r="68" s="80" customFormat="1" ht="18.6" customHeight="1" spans="1:17">
      <c r="A68" s="81">
        <f t="shared" si="12"/>
        <v>62</v>
      </c>
      <c r="B68" s="82" t="s">
        <v>238</v>
      </c>
      <c r="C68" s="23" t="s">
        <v>22</v>
      </c>
      <c r="D68" s="82" t="s">
        <v>239</v>
      </c>
      <c r="E68" s="82" t="s">
        <v>240</v>
      </c>
      <c r="F68" s="23" t="s">
        <v>25</v>
      </c>
      <c r="G68" s="85">
        <v>4</v>
      </c>
      <c r="H68" s="85">
        <v>4</v>
      </c>
      <c r="I68" s="81">
        <f t="shared" si="8"/>
        <v>4480</v>
      </c>
      <c r="J68" s="76">
        <f t="shared" si="9"/>
        <v>273.28</v>
      </c>
      <c r="K68" s="86">
        <v>0.8</v>
      </c>
      <c r="L68" s="76">
        <f t="shared" si="10"/>
        <v>218.624</v>
      </c>
      <c r="M68" s="85">
        <f t="shared" si="11"/>
        <v>54.656</v>
      </c>
      <c r="N68" s="82" t="s">
        <v>241</v>
      </c>
      <c r="O68" s="87" t="s">
        <v>27</v>
      </c>
      <c r="P68" s="75"/>
      <c r="Q68" s="75"/>
    </row>
    <row r="69" s="80" customFormat="1" ht="18.6" customHeight="1" spans="1:17">
      <c r="A69" s="81">
        <f t="shared" si="12"/>
        <v>63</v>
      </c>
      <c r="B69" s="82" t="s">
        <v>242</v>
      </c>
      <c r="C69" s="23" t="s">
        <v>22</v>
      </c>
      <c r="D69" s="82" t="s">
        <v>37</v>
      </c>
      <c r="E69" s="82" t="s">
        <v>243</v>
      </c>
      <c r="F69" s="23" t="s">
        <v>25</v>
      </c>
      <c r="G69" s="85">
        <v>7.5</v>
      </c>
      <c r="H69" s="85">
        <v>7.5</v>
      </c>
      <c r="I69" s="81">
        <f t="shared" si="8"/>
        <v>8400</v>
      </c>
      <c r="J69" s="76">
        <f t="shared" si="9"/>
        <v>512.4</v>
      </c>
      <c r="K69" s="86">
        <v>0.8</v>
      </c>
      <c r="L69" s="76">
        <f t="shared" si="10"/>
        <v>409.92</v>
      </c>
      <c r="M69" s="85">
        <f t="shared" si="11"/>
        <v>102.48</v>
      </c>
      <c r="N69" s="82" t="s">
        <v>244</v>
      </c>
      <c r="O69" s="87" t="s">
        <v>27</v>
      </c>
      <c r="P69" s="75"/>
      <c r="Q69" s="75"/>
    </row>
    <row r="70" s="80" customFormat="1" ht="18.6" customHeight="1" spans="1:17">
      <c r="A70" s="81">
        <f t="shared" si="12"/>
        <v>64</v>
      </c>
      <c r="B70" s="82" t="s">
        <v>245</v>
      </c>
      <c r="C70" s="23" t="s">
        <v>22</v>
      </c>
      <c r="D70" s="82" t="s">
        <v>88</v>
      </c>
      <c r="E70" s="82" t="s">
        <v>177</v>
      </c>
      <c r="F70" s="23" t="s">
        <v>25</v>
      </c>
      <c r="G70" s="85">
        <v>25</v>
      </c>
      <c r="H70" s="85">
        <v>25</v>
      </c>
      <c r="I70" s="81">
        <f t="shared" si="8"/>
        <v>28000</v>
      </c>
      <c r="J70" s="76">
        <f t="shared" si="9"/>
        <v>1708</v>
      </c>
      <c r="K70" s="86">
        <v>0.8</v>
      </c>
      <c r="L70" s="76">
        <f t="shared" si="10"/>
        <v>1366.4</v>
      </c>
      <c r="M70" s="85">
        <f t="shared" si="11"/>
        <v>341.6</v>
      </c>
      <c r="N70" s="82" t="s">
        <v>246</v>
      </c>
      <c r="O70" s="87" t="s">
        <v>27</v>
      </c>
      <c r="P70" s="75"/>
      <c r="Q70" s="75"/>
    </row>
    <row r="71" s="80" customFormat="1" ht="18.6" customHeight="1" spans="1:17">
      <c r="A71" s="81">
        <f t="shared" si="12"/>
        <v>65</v>
      </c>
      <c r="B71" s="81" t="s">
        <v>247</v>
      </c>
      <c r="C71" s="23" t="s">
        <v>22</v>
      </c>
      <c r="D71" s="81" t="s">
        <v>105</v>
      </c>
      <c r="E71" s="81" t="s">
        <v>248</v>
      </c>
      <c r="F71" s="23" t="s">
        <v>25</v>
      </c>
      <c r="G71" s="88">
        <v>9</v>
      </c>
      <c r="H71" s="88">
        <v>9</v>
      </c>
      <c r="I71" s="81">
        <f t="shared" si="8"/>
        <v>10080</v>
      </c>
      <c r="J71" s="76">
        <f t="shared" si="9"/>
        <v>614.88</v>
      </c>
      <c r="K71" s="86">
        <v>0.8</v>
      </c>
      <c r="L71" s="76">
        <f t="shared" si="10"/>
        <v>491.904</v>
      </c>
      <c r="M71" s="85">
        <f t="shared" si="11"/>
        <v>122.976</v>
      </c>
      <c r="N71" s="81" t="s">
        <v>249</v>
      </c>
      <c r="O71" s="87" t="s">
        <v>27</v>
      </c>
      <c r="P71" s="75"/>
      <c r="Q71" s="75"/>
    </row>
    <row r="72" s="1" customFormat="1" ht="18.6" customHeight="1" spans="1:17">
      <c r="A72" s="21"/>
      <c r="B72" s="19"/>
      <c r="C72" s="23"/>
      <c r="D72" s="19"/>
      <c r="E72" s="19"/>
      <c r="F72" s="23"/>
      <c r="G72" s="20"/>
      <c r="H72" s="20"/>
      <c r="I72" s="53"/>
      <c r="J72" s="54"/>
      <c r="K72" s="55"/>
      <c r="L72" s="54"/>
      <c r="M72" s="26"/>
      <c r="N72" s="19"/>
      <c r="O72" s="89"/>
      <c r="P72" s="57"/>
      <c r="Q72" s="57"/>
    </row>
    <row r="73" s="1" customFormat="1" ht="18.6" customHeight="1" spans="1:17">
      <c r="A73" s="19" t="s">
        <v>250</v>
      </c>
      <c r="B73" s="19"/>
      <c r="C73" s="23"/>
      <c r="D73" s="19"/>
      <c r="E73" s="19"/>
      <c r="F73" s="57"/>
      <c r="G73" s="20">
        <f>SUM(G7:G69)</f>
        <v>899.36</v>
      </c>
      <c r="H73" s="20">
        <f>SUM(H7:H71)</f>
        <v>933.36</v>
      </c>
      <c r="I73" s="75"/>
      <c r="J73" s="76"/>
      <c r="K73" s="77"/>
      <c r="L73" s="76"/>
      <c r="M73" s="50">
        <f>SUM(M7:M71)</f>
        <v>12753.43104</v>
      </c>
      <c r="N73" s="19"/>
      <c r="O73" s="19"/>
      <c r="P73" s="57"/>
      <c r="Q73" s="57"/>
    </row>
    <row r="74" s="3" customFormat="1" ht="15" customHeight="1" spans="1:17">
      <c r="A74" s="17" t="s">
        <v>251</v>
      </c>
      <c r="B74" s="17"/>
      <c r="C74" s="23"/>
      <c r="D74" s="17"/>
      <c r="E74" s="17" t="s">
        <v>252</v>
      </c>
      <c r="F74" s="17"/>
      <c r="G74" s="18"/>
      <c r="H74" s="4"/>
      <c r="I74" s="1"/>
      <c r="J74" s="5"/>
      <c r="K74" s="6"/>
      <c r="L74" s="5"/>
      <c r="M74" s="5"/>
      <c r="N74" s="69"/>
      <c r="O74" s="17"/>
      <c r="P74" s="17"/>
      <c r="Q74" s="17"/>
    </row>
  </sheetData>
  <autoFilter ref="A6:U71">
    <extLst/>
  </autoFilter>
  <mergeCells count="6">
    <mergeCell ref="A1:U1"/>
    <mergeCell ref="A2:U2"/>
    <mergeCell ref="A3:U3"/>
    <mergeCell ref="A4:U4"/>
    <mergeCell ref="A5:U5"/>
    <mergeCell ref="A73:B73"/>
  </mergeCells>
  <pageMargins left="0.196527777777778" right="0.161111111111111" top="0.409027777777778" bottom="0.60625" header="0.5" footer="0.10625"/>
  <pageSetup paperSize="9" scale="85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zoomScale="115" zoomScaleNormal="115" workbookViewId="0">
      <selection activeCell="G19" sqref="G19"/>
    </sheetView>
  </sheetViews>
  <sheetFormatPr defaultColWidth="9" defaultRowHeight="11.25"/>
  <cols>
    <col min="1" max="1" width="5.10833333333333" style="1" customWidth="1"/>
    <col min="2" max="2" width="6.85" style="1" customWidth="1"/>
    <col min="3" max="3" width="6.51666666666667" style="1" customWidth="1"/>
    <col min="4" max="4" width="17.7166666666667" style="1" customWidth="1"/>
    <col min="5" max="5" width="10.2083333333333" style="1" customWidth="1"/>
    <col min="6" max="6" width="8.36666666666667" style="1" customWidth="1"/>
    <col min="7" max="7" width="6.30833333333333" style="4" customWidth="1"/>
    <col min="8" max="8" width="7.05833333333333" style="4" customWidth="1"/>
    <col min="9" max="9" width="7.5" style="1" customWidth="1"/>
    <col min="10" max="10" width="8.125" style="5" customWidth="1"/>
    <col min="11" max="11" width="5.75833333333333" style="6" customWidth="1"/>
    <col min="12" max="12" width="6.74166666666667" style="5" customWidth="1"/>
    <col min="13" max="13" width="7.49166666666667" style="5" customWidth="1"/>
    <col min="14" max="14" width="18.2583333333333" style="7" customWidth="1"/>
    <col min="15" max="15" width="23.5833333333333" style="7" customWidth="1"/>
    <col min="16" max="16" width="7.16666666666667" style="1" customWidth="1"/>
    <col min="17" max="17" width="7.625" style="1" customWidth="1"/>
    <col min="18" max="16384" width="9" style="1"/>
  </cols>
  <sheetData>
    <row r="1" s="1" customFormat="1" ht="23.25" customHeight="1" spans="1:21">
      <c r="A1" s="8"/>
      <c r="B1" s="8"/>
      <c r="C1" s="8"/>
      <c r="D1" s="8"/>
      <c r="E1" s="8"/>
      <c r="F1" s="8"/>
      <c r="G1" s="9"/>
      <c r="H1" s="9"/>
      <c r="I1" s="8"/>
      <c r="J1" s="8"/>
      <c r="K1" s="38"/>
      <c r="L1" s="8"/>
      <c r="M1" s="8"/>
      <c r="N1" s="71"/>
      <c r="O1" s="40"/>
      <c r="P1" s="39"/>
      <c r="Q1" s="39"/>
      <c r="R1" s="63"/>
      <c r="S1" s="8"/>
      <c r="T1" s="8"/>
      <c r="U1" s="64"/>
    </row>
    <row r="2" s="1" customFormat="1" ht="22.5" customHeight="1" spans="1:21">
      <c r="A2" s="10" t="s">
        <v>0</v>
      </c>
      <c r="B2" s="11"/>
      <c r="C2" s="11"/>
      <c r="D2" s="11"/>
      <c r="E2" s="11"/>
      <c r="F2" s="11"/>
      <c r="G2" s="12"/>
      <c r="H2" s="12"/>
      <c r="I2" s="11"/>
      <c r="J2" s="11"/>
      <c r="K2" s="41"/>
      <c r="L2" s="11"/>
      <c r="M2" s="11"/>
      <c r="N2" s="72"/>
      <c r="O2" s="43"/>
      <c r="P2" s="42"/>
      <c r="Q2" s="42"/>
      <c r="R2" s="65"/>
      <c r="S2" s="11"/>
      <c r="T2" s="11"/>
      <c r="U2" s="66"/>
    </row>
    <row r="3" s="1" customFormat="1" ht="24.75" customHeight="1" spans="1:21">
      <c r="A3" s="13" t="s">
        <v>1</v>
      </c>
      <c r="B3" s="14"/>
      <c r="C3" s="14"/>
      <c r="D3" s="14"/>
      <c r="E3" s="14"/>
      <c r="F3" s="14"/>
      <c r="G3" s="15"/>
      <c r="H3" s="15"/>
      <c r="I3" s="14"/>
      <c r="J3" s="14"/>
      <c r="K3" s="44"/>
      <c r="L3" s="14"/>
      <c r="M3" s="14"/>
      <c r="N3" s="73"/>
      <c r="O3" s="46"/>
      <c r="P3" s="45"/>
      <c r="Q3" s="45"/>
      <c r="R3" s="67"/>
      <c r="S3" s="14"/>
      <c r="T3" s="14"/>
      <c r="U3" s="68"/>
    </row>
    <row r="4" s="1" customFormat="1" ht="24.75" customHeight="1" spans="1:21">
      <c r="A4" s="16" t="s">
        <v>2</v>
      </c>
      <c r="B4" s="17"/>
      <c r="C4" s="17"/>
      <c r="D4" s="17"/>
      <c r="E4" s="17"/>
      <c r="F4" s="17"/>
      <c r="G4" s="18"/>
      <c r="H4" s="18"/>
      <c r="I4" s="17"/>
      <c r="J4" s="17"/>
      <c r="K4" s="47"/>
      <c r="L4" s="17"/>
      <c r="M4" s="17"/>
      <c r="N4" s="74"/>
      <c r="O4" s="49"/>
      <c r="P4" s="48"/>
      <c r="Q4" s="48"/>
      <c r="R4" s="69"/>
      <c r="S4" s="17"/>
      <c r="T4" s="17"/>
      <c r="U4" s="17"/>
    </row>
    <row r="5" s="1" customFormat="1" ht="25.5" customHeight="1" spans="1:21">
      <c r="A5" s="16" t="s">
        <v>253</v>
      </c>
      <c r="B5" s="17"/>
      <c r="C5" s="17"/>
      <c r="D5" s="17"/>
      <c r="E5" s="17"/>
      <c r="F5" s="17"/>
      <c r="G5" s="18"/>
      <c r="H5" s="18"/>
      <c r="I5" s="17"/>
      <c r="J5" s="17"/>
      <c r="K5" s="47"/>
      <c r="L5" s="17"/>
      <c r="M5" s="17"/>
      <c r="N5" s="74"/>
      <c r="O5" s="49"/>
      <c r="P5" s="48"/>
      <c r="Q5" s="48"/>
      <c r="R5" s="69"/>
      <c r="S5" s="17"/>
      <c r="T5" s="17"/>
      <c r="U5" s="17"/>
    </row>
    <row r="6" s="1" customFormat="1" ht="24.75" customHeight="1" spans="1:17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20" t="s">
        <v>10</v>
      </c>
      <c r="H6" s="20" t="s">
        <v>11</v>
      </c>
      <c r="I6" s="19" t="s">
        <v>12</v>
      </c>
      <c r="J6" s="50" t="s">
        <v>13</v>
      </c>
      <c r="K6" s="51" t="s">
        <v>14</v>
      </c>
      <c r="L6" s="52" t="s">
        <v>15</v>
      </c>
      <c r="M6" s="50" t="s">
        <v>16</v>
      </c>
      <c r="N6" s="19" t="s">
        <v>17</v>
      </c>
      <c r="O6" s="19" t="s">
        <v>18</v>
      </c>
      <c r="P6" s="19" t="s">
        <v>19</v>
      </c>
      <c r="Q6" s="70" t="s">
        <v>20</v>
      </c>
    </row>
    <row r="7" s="2" customFormat="1" ht="18.6" customHeight="1" spans="1:17">
      <c r="A7" s="21">
        <f>ROW()-6</f>
        <v>1</v>
      </c>
      <c r="B7" s="22" t="s">
        <v>254</v>
      </c>
      <c r="C7" s="23" t="s">
        <v>22</v>
      </c>
      <c r="D7" s="24" t="s">
        <v>112</v>
      </c>
      <c r="E7" s="24" t="s">
        <v>255</v>
      </c>
      <c r="F7" s="23" t="s">
        <v>25</v>
      </c>
      <c r="G7" s="26">
        <v>120</v>
      </c>
      <c r="H7" s="26">
        <v>120</v>
      </c>
      <c r="I7" s="53">
        <f>H7*1120</f>
        <v>134400</v>
      </c>
      <c r="J7" s="54">
        <f>H7*68.32</f>
        <v>8198.4</v>
      </c>
      <c r="K7" s="55">
        <v>0.8</v>
      </c>
      <c r="L7" s="54">
        <f>J7*K7</f>
        <v>6558.72</v>
      </c>
      <c r="M7" s="26">
        <f>H7*13.664</f>
        <v>1639.68</v>
      </c>
      <c r="N7" s="24" t="s">
        <v>256</v>
      </c>
      <c r="O7" s="56" t="s">
        <v>27</v>
      </c>
      <c r="P7" s="57"/>
      <c r="Q7" s="57"/>
    </row>
    <row r="8" s="1" customFormat="1" ht="18.6" customHeight="1" spans="1:17">
      <c r="A8" s="21"/>
      <c r="B8" s="19"/>
      <c r="C8" s="23"/>
      <c r="D8" s="19"/>
      <c r="E8" s="19"/>
      <c r="F8" s="23"/>
      <c r="G8" s="20"/>
      <c r="H8" s="20"/>
      <c r="I8" s="53"/>
      <c r="J8" s="54"/>
      <c r="K8" s="55"/>
      <c r="L8" s="54"/>
      <c r="M8" s="26"/>
      <c r="N8" s="19"/>
      <c r="O8" s="56"/>
      <c r="P8" s="57"/>
      <c r="Q8" s="57"/>
    </row>
    <row r="9" s="1" customFormat="1" ht="18.6" customHeight="1" spans="1:17">
      <c r="A9" s="19" t="s">
        <v>250</v>
      </c>
      <c r="B9" s="19"/>
      <c r="C9" s="23"/>
      <c r="D9" s="19"/>
      <c r="E9" s="19"/>
      <c r="F9" s="57"/>
      <c r="G9" s="20">
        <f>SUM(G7:G7)</f>
        <v>120</v>
      </c>
      <c r="H9" s="20">
        <f>SUM(H7:H7)</f>
        <v>120</v>
      </c>
      <c r="I9" s="75"/>
      <c r="J9" s="76"/>
      <c r="K9" s="77"/>
      <c r="L9" s="76"/>
      <c r="M9" s="50">
        <f>SUM(M7:M7)</f>
        <v>1639.68</v>
      </c>
      <c r="N9" s="19"/>
      <c r="O9" s="19"/>
      <c r="P9" s="57"/>
      <c r="Q9" s="57"/>
    </row>
    <row r="10" s="3" customFormat="1" ht="15" customHeight="1" spans="1:17">
      <c r="A10" s="17" t="s">
        <v>251</v>
      </c>
      <c r="B10" s="17"/>
      <c r="C10" s="23"/>
      <c r="D10" s="17"/>
      <c r="E10" s="17" t="s">
        <v>252</v>
      </c>
      <c r="F10" s="17"/>
      <c r="G10" s="18"/>
      <c r="H10" s="4"/>
      <c r="I10" s="1"/>
      <c r="J10" s="5"/>
      <c r="K10" s="6"/>
      <c r="L10" s="5"/>
      <c r="M10" s="5"/>
      <c r="N10" s="78"/>
      <c r="O10" s="79"/>
      <c r="P10" s="17"/>
      <c r="Q10" s="17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85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8"/>
  <sheetViews>
    <sheetView tabSelected="1" zoomScale="85" zoomScaleNormal="85" workbookViewId="0">
      <selection activeCell="F6" sqref="F$1:F$1048576"/>
    </sheetView>
  </sheetViews>
  <sheetFormatPr defaultColWidth="9" defaultRowHeight="11.25"/>
  <cols>
    <col min="1" max="1" width="5.10833333333333" style="1" customWidth="1"/>
    <col min="2" max="2" width="6.85" style="1" customWidth="1"/>
    <col min="3" max="3" width="6.51666666666667" style="1" customWidth="1"/>
    <col min="4" max="4" width="21.0916666666667" style="1" customWidth="1"/>
    <col min="5" max="5" width="13.15" style="1" customWidth="1"/>
    <col min="6" max="6" width="8.36666666666667" style="1" customWidth="1"/>
    <col min="7" max="7" width="6.95833333333333" style="4" customWidth="1"/>
    <col min="8" max="8" width="6.51666666666667" style="4" customWidth="1"/>
    <col min="9" max="9" width="5.31666666666667" style="1" customWidth="1"/>
    <col min="10" max="10" width="8.125" style="5" customWidth="1"/>
    <col min="11" max="11" width="4.45" style="6" customWidth="1"/>
    <col min="12" max="12" width="6.74166666666667" style="5" customWidth="1"/>
    <col min="13" max="13" width="7.275" style="5" customWidth="1"/>
    <col min="14" max="14" width="21.5166666666667" style="1" customWidth="1"/>
    <col min="15" max="15" width="25.6416666666667" style="7" customWidth="1"/>
    <col min="16" max="16" width="7.16666666666667" style="1" customWidth="1"/>
    <col min="17" max="17" width="5.975" style="1" customWidth="1"/>
    <col min="18" max="16384" width="9" style="1"/>
  </cols>
  <sheetData>
    <row r="1" s="1" customFormat="1" ht="23.25" customHeight="1" spans="1:21">
      <c r="A1" s="8"/>
      <c r="B1" s="8"/>
      <c r="C1" s="8"/>
      <c r="D1" s="8"/>
      <c r="E1" s="8"/>
      <c r="F1" s="8"/>
      <c r="G1" s="9"/>
      <c r="H1" s="9"/>
      <c r="I1" s="8"/>
      <c r="J1" s="8"/>
      <c r="K1" s="38"/>
      <c r="L1" s="8"/>
      <c r="M1" s="8"/>
      <c r="N1" s="39"/>
      <c r="O1" s="40"/>
      <c r="P1" s="39"/>
      <c r="Q1" s="39"/>
      <c r="R1" s="63"/>
      <c r="S1" s="8"/>
      <c r="T1" s="8"/>
      <c r="U1" s="64"/>
    </row>
    <row r="2" s="1" customFormat="1" ht="22.5" customHeight="1" spans="1:21">
      <c r="A2" s="10" t="s">
        <v>0</v>
      </c>
      <c r="B2" s="11"/>
      <c r="C2" s="11"/>
      <c r="D2" s="11"/>
      <c r="E2" s="11"/>
      <c r="F2" s="11"/>
      <c r="G2" s="12"/>
      <c r="H2" s="12"/>
      <c r="I2" s="11"/>
      <c r="J2" s="11"/>
      <c r="K2" s="41"/>
      <c r="L2" s="11"/>
      <c r="M2" s="11"/>
      <c r="N2" s="42"/>
      <c r="O2" s="43"/>
      <c r="P2" s="42"/>
      <c r="Q2" s="42"/>
      <c r="R2" s="65"/>
      <c r="S2" s="11"/>
      <c r="T2" s="11"/>
      <c r="U2" s="66"/>
    </row>
    <row r="3" s="1" customFormat="1" ht="24.75" customHeight="1" spans="1:21">
      <c r="A3" s="13" t="s">
        <v>1</v>
      </c>
      <c r="B3" s="14"/>
      <c r="C3" s="14"/>
      <c r="D3" s="14"/>
      <c r="E3" s="14"/>
      <c r="F3" s="14"/>
      <c r="G3" s="15"/>
      <c r="H3" s="15"/>
      <c r="I3" s="14"/>
      <c r="J3" s="14"/>
      <c r="K3" s="44"/>
      <c r="L3" s="14"/>
      <c r="M3" s="14"/>
      <c r="N3" s="45"/>
      <c r="O3" s="46"/>
      <c r="P3" s="45"/>
      <c r="Q3" s="45"/>
      <c r="R3" s="67"/>
      <c r="S3" s="14"/>
      <c r="T3" s="14"/>
      <c r="U3" s="68"/>
    </row>
    <row r="4" s="1" customFormat="1" ht="24.75" customHeight="1" spans="1:21">
      <c r="A4" s="16" t="s">
        <v>257</v>
      </c>
      <c r="B4" s="17"/>
      <c r="C4" s="17"/>
      <c r="D4" s="17"/>
      <c r="E4" s="17"/>
      <c r="F4" s="17"/>
      <c r="G4" s="18"/>
      <c r="H4" s="18"/>
      <c r="I4" s="17"/>
      <c r="J4" s="17"/>
      <c r="K4" s="47"/>
      <c r="L4" s="17"/>
      <c r="M4" s="17"/>
      <c r="N4" s="48"/>
      <c r="O4" s="49"/>
      <c r="P4" s="48"/>
      <c r="Q4" s="48"/>
      <c r="R4" s="69"/>
      <c r="S4" s="17"/>
      <c r="T4" s="17"/>
      <c r="U4" s="17"/>
    </row>
    <row r="5" s="1" customFormat="1" ht="25.5" customHeight="1" spans="1:21">
      <c r="A5" s="16" t="s">
        <v>258</v>
      </c>
      <c r="B5" s="17"/>
      <c r="C5" s="17"/>
      <c r="D5" s="17"/>
      <c r="E5" s="17"/>
      <c r="F5" s="17"/>
      <c r="G5" s="18"/>
      <c r="H5" s="18"/>
      <c r="I5" s="17"/>
      <c r="J5" s="17"/>
      <c r="K5" s="47"/>
      <c r="L5" s="17"/>
      <c r="M5" s="17"/>
      <c r="N5" s="48"/>
      <c r="O5" s="49"/>
      <c r="P5" s="48"/>
      <c r="Q5" s="48"/>
      <c r="R5" s="69"/>
      <c r="S5" s="17"/>
      <c r="T5" s="17"/>
      <c r="U5" s="17"/>
    </row>
    <row r="6" s="1" customFormat="1" ht="25" customHeight="1" spans="1:17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20" t="s">
        <v>10</v>
      </c>
      <c r="H6" s="20" t="s">
        <v>11</v>
      </c>
      <c r="I6" s="19" t="s">
        <v>12</v>
      </c>
      <c r="J6" s="50" t="s">
        <v>13</v>
      </c>
      <c r="K6" s="51" t="s">
        <v>14</v>
      </c>
      <c r="L6" s="52" t="s">
        <v>15</v>
      </c>
      <c r="M6" s="50" t="s">
        <v>16</v>
      </c>
      <c r="N6" s="19" t="s">
        <v>17</v>
      </c>
      <c r="O6" s="19" t="s">
        <v>18</v>
      </c>
      <c r="P6" s="19" t="s">
        <v>19</v>
      </c>
      <c r="Q6" s="70" t="s">
        <v>20</v>
      </c>
    </row>
    <row r="7" s="2" customFormat="1" ht="25" customHeight="1" spans="1:17">
      <c r="A7" s="21">
        <f>ROW()-6</f>
        <v>1</v>
      </c>
      <c r="B7" s="22" t="s">
        <v>59</v>
      </c>
      <c r="C7" s="23" t="s">
        <v>22</v>
      </c>
      <c r="D7" s="24" t="s">
        <v>41</v>
      </c>
      <c r="E7" s="24" t="s">
        <v>60</v>
      </c>
      <c r="F7" s="23" t="s">
        <v>25</v>
      </c>
      <c r="G7" s="25">
        <v>5.49</v>
      </c>
      <c r="H7" s="25">
        <v>5.49</v>
      </c>
      <c r="I7" s="53">
        <f>H7*1290</f>
        <v>7082.1</v>
      </c>
      <c r="J7" s="54">
        <f>H7*52.89</f>
        <v>290.3661</v>
      </c>
      <c r="K7" s="55">
        <v>0.8</v>
      </c>
      <c r="L7" s="54">
        <f>J7*K7</f>
        <v>232.29288</v>
      </c>
      <c r="M7" s="26">
        <f t="shared" ref="M7:M26" si="0">H7*10.578</f>
        <v>58.07322</v>
      </c>
      <c r="N7" s="24" t="s">
        <v>61</v>
      </c>
      <c r="O7" s="56" t="s">
        <v>27</v>
      </c>
      <c r="P7" s="57"/>
      <c r="Q7" s="57"/>
    </row>
    <row r="8" s="1" customFormat="1" ht="25" customHeight="1" spans="1:17">
      <c r="A8" s="21">
        <f t="shared" ref="A8:A17" si="1">ROW()-6</f>
        <v>2</v>
      </c>
      <c r="B8" s="22" t="s">
        <v>259</v>
      </c>
      <c r="C8" s="23" t="s">
        <v>22</v>
      </c>
      <c r="D8" s="24" t="s">
        <v>213</v>
      </c>
      <c r="E8" s="24" t="s">
        <v>260</v>
      </c>
      <c r="F8" s="23" t="s">
        <v>25</v>
      </c>
      <c r="G8" s="26">
        <v>15</v>
      </c>
      <c r="H8" s="26">
        <v>15</v>
      </c>
      <c r="I8" s="53">
        <f t="shared" ref="I8:I26" si="2">H8*1290</f>
        <v>19350</v>
      </c>
      <c r="J8" s="54">
        <f t="shared" ref="J8:J26" si="3">H8*52.89</f>
        <v>793.35</v>
      </c>
      <c r="K8" s="55">
        <v>0.8</v>
      </c>
      <c r="L8" s="54">
        <f t="shared" ref="L8:L26" si="4">J8*K8</f>
        <v>634.68</v>
      </c>
      <c r="M8" s="26">
        <f t="shared" si="0"/>
        <v>158.67</v>
      </c>
      <c r="N8" s="24" t="s">
        <v>261</v>
      </c>
      <c r="O8" s="56" t="s">
        <v>27</v>
      </c>
      <c r="P8" s="57"/>
      <c r="Q8" s="57"/>
    </row>
    <row r="9" s="1" customFormat="1" ht="25" customHeight="1" spans="1:17">
      <c r="A9" s="21">
        <f t="shared" si="1"/>
        <v>3</v>
      </c>
      <c r="B9" s="22" t="s">
        <v>84</v>
      </c>
      <c r="C9" s="23" t="s">
        <v>22</v>
      </c>
      <c r="D9" s="24" t="s">
        <v>52</v>
      </c>
      <c r="E9" s="24" t="s">
        <v>85</v>
      </c>
      <c r="F9" s="23" t="s">
        <v>25</v>
      </c>
      <c r="G9" s="26">
        <v>55</v>
      </c>
      <c r="H9" s="26">
        <v>55</v>
      </c>
      <c r="I9" s="53">
        <f t="shared" si="2"/>
        <v>70950</v>
      </c>
      <c r="J9" s="54">
        <f t="shared" si="3"/>
        <v>2908.95</v>
      </c>
      <c r="K9" s="55">
        <v>0.8</v>
      </c>
      <c r="L9" s="54">
        <f t="shared" si="4"/>
        <v>2327.16</v>
      </c>
      <c r="M9" s="26">
        <f t="shared" si="0"/>
        <v>581.79</v>
      </c>
      <c r="N9" s="24" t="s">
        <v>86</v>
      </c>
      <c r="O9" s="56" t="s">
        <v>27</v>
      </c>
      <c r="P9" s="57"/>
      <c r="Q9" s="57"/>
    </row>
    <row r="10" s="3" customFormat="1" ht="25" customHeight="1" spans="1:17">
      <c r="A10" s="21">
        <f t="shared" si="1"/>
        <v>4</v>
      </c>
      <c r="B10" s="22" t="s">
        <v>262</v>
      </c>
      <c r="C10" s="23" t="s">
        <v>22</v>
      </c>
      <c r="D10" s="24" t="s">
        <v>263</v>
      </c>
      <c r="E10" s="24" t="s">
        <v>264</v>
      </c>
      <c r="F10" s="23" t="s">
        <v>25</v>
      </c>
      <c r="G10" s="26">
        <v>12</v>
      </c>
      <c r="H10" s="26">
        <v>12</v>
      </c>
      <c r="I10" s="53">
        <f t="shared" si="2"/>
        <v>15480</v>
      </c>
      <c r="J10" s="54">
        <f t="shared" si="3"/>
        <v>634.68</v>
      </c>
      <c r="K10" s="55">
        <v>0.8</v>
      </c>
      <c r="L10" s="54">
        <f t="shared" si="4"/>
        <v>507.744</v>
      </c>
      <c r="M10" s="26">
        <f t="shared" si="0"/>
        <v>126.936</v>
      </c>
      <c r="N10" s="24" t="s">
        <v>265</v>
      </c>
      <c r="O10" s="56" t="s">
        <v>27</v>
      </c>
      <c r="P10" s="57"/>
      <c r="Q10" s="57"/>
    </row>
    <row r="11" ht="25" customHeight="1" spans="1:17">
      <c r="A11" s="21">
        <f t="shared" si="1"/>
        <v>5</v>
      </c>
      <c r="B11" s="22" t="s">
        <v>111</v>
      </c>
      <c r="C11" s="23" t="s">
        <v>22</v>
      </c>
      <c r="D11" s="24" t="s">
        <v>112</v>
      </c>
      <c r="E11" s="24" t="s">
        <v>113</v>
      </c>
      <c r="F11" s="23" t="s">
        <v>25</v>
      </c>
      <c r="G11" s="26">
        <v>13</v>
      </c>
      <c r="H11" s="26">
        <v>13</v>
      </c>
      <c r="I11" s="53">
        <f t="shared" si="2"/>
        <v>16770</v>
      </c>
      <c r="J11" s="54">
        <f t="shared" si="3"/>
        <v>687.57</v>
      </c>
      <c r="K11" s="55">
        <v>0.8</v>
      </c>
      <c r="L11" s="54">
        <f t="shared" si="4"/>
        <v>550.056</v>
      </c>
      <c r="M11" s="26">
        <f t="shared" si="0"/>
        <v>137.514</v>
      </c>
      <c r="N11" s="24" t="s">
        <v>114</v>
      </c>
      <c r="O11" s="56" t="s">
        <v>27</v>
      </c>
      <c r="P11" s="57"/>
      <c r="Q11" s="57"/>
    </row>
    <row r="12" ht="25" customHeight="1" spans="1:17">
      <c r="A12" s="21">
        <f t="shared" si="1"/>
        <v>6</v>
      </c>
      <c r="B12" s="22" t="s">
        <v>266</v>
      </c>
      <c r="C12" s="23" t="s">
        <v>22</v>
      </c>
      <c r="D12" s="24" t="s">
        <v>41</v>
      </c>
      <c r="E12" s="24" t="s">
        <v>267</v>
      </c>
      <c r="F12" s="23" t="s">
        <v>25</v>
      </c>
      <c r="G12" s="26">
        <v>10</v>
      </c>
      <c r="H12" s="26">
        <v>10</v>
      </c>
      <c r="I12" s="53">
        <f t="shared" si="2"/>
        <v>12900</v>
      </c>
      <c r="J12" s="54">
        <f t="shared" si="3"/>
        <v>528.9</v>
      </c>
      <c r="K12" s="55">
        <v>0.8</v>
      </c>
      <c r="L12" s="54">
        <f t="shared" si="4"/>
        <v>423.12</v>
      </c>
      <c r="M12" s="26">
        <f t="shared" si="0"/>
        <v>105.78</v>
      </c>
      <c r="N12" s="24" t="s">
        <v>268</v>
      </c>
      <c r="O12" s="56" t="s">
        <v>27</v>
      </c>
      <c r="P12" s="57"/>
      <c r="Q12" s="57"/>
    </row>
    <row r="13" ht="25" customHeight="1" spans="1:17">
      <c r="A13" s="21">
        <f t="shared" si="1"/>
        <v>7</v>
      </c>
      <c r="B13" s="22" t="s">
        <v>141</v>
      </c>
      <c r="C13" s="23" t="s">
        <v>22</v>
      </c>
      <c r="D13" s="24" t="s">
        <v>63</v>
      </c>
      <c r="E13" s="24" t="s">
        <v>142</v>
      </c>
      <c r="F13" s="23" t="s">
        <v>25</v>
      </c>
      <c r="G13" s="26">
        <v>22</v>
      </c>
      <c r="H13" s="26">
        <v>22</v>
      </c>
      <c r="I13" s="53">
        <f t="shared" si="2"/>
        <v>28380</v>
      </c>
      <c r="J13" s="54">
        <f t="shared" si="3"/>
        <v>1163.58</v>
      </c>
      <c r="K13" s="55">
        <v>0.8</v>
      </c>
      <c r="L13" s="54">
        <f t="shared" si="4"/>
        <v>930.864</v>
      </c>
      <c r="M13" s="26">
        <f t="shared" si="0"/>
        <v>232.716</v>
      </c>
      <c r="N13" s="24" t="s">
        <v>143</v>
      </c>
      <c r="O13" s="56" t="s">
        <v>27</v>
      </c>
      <c r="P13" s="57"/>
      <c r="Q13" s="57"/>
    </row>
    <row r="14" ht="25" customHeight="1" spans="1:17">
      <c r="A14" s="21">
        <f t="shared" si="1"/>
        <v>8</v>
      </c>
      <c r="B14" s="22" t="s">
        <v>269</v>
      </c>
      <c r="C14" s="23" t="s">
        <v>22</v>
      </c>
      <c r="D14" s="24" t="s">
        <v>263</v>
      </c>
      <c r="E14" s="24" t="s">
        <v>270</v>
      </c>
      <c r="F14" s="23" t="s">
        <v>25</v>
      </c>
      <c r="G14" s="26">
        <v>8</v>
      </c>
      <c r="H14" s="26">
        <v>8</v>
      </c>
      <c r="I14" s="53">
        <f t="shared" si="2"/>
        <v>10320</v>
      </c>
      <c r="J14" s="54">
        <f t="shared" si="3"/>
        <v>423.12</v>
      </c>
      <c r="K14" s="55">
        <v>0.8</v>
      </c>
      <c r="L14" s="54">
        <f t="shared" si="4"/>
        <v>338.496</v>
      </c>
      <c r="M14" s="26">
        <f t="shared" si="0"/>
        <v>84.624</v>
      </c>
      <c r="N14" s="24" t="s">
        <v>271</v>
      </c>
      <c r="O14" s="56" t="s">
        <v>27</v>
      </c>
      <c r="P14" s="57"/>
      <c r="Q14" s="57"/>
    </row>
    <row r="15" ht="25" customHeight="1" spans="1:17">
      <c r="A15" s="21">
        <f t="shared" si="1"/>
        <v>9</v>
      </c>
      <c r="B15" s="22" t="s">
        <v>272</v>
      </c>
      <c r="C15" s="23" t="s">
        <v>22</v>
      </c>
      <c r="D15" s="24" t="s">
        <v>41</v>
      </c>
      <c r="E15" s="24" t="s">
        <v>273</v>
      </c>
      <c r="F15" s="23" t="s">
        <v>25</v>
      </c>
      <c r="G15" s="26">
        <v>12</v>
      </c>
      <c r="H15" s="26">
        <v>12</v>
      </c>
      <c r="I15" s="53">
        <f t="shared" si="2"/>
        <v>15480</v>
      </c>
      <c r="J15" s="54">
        <f t="shared" si="3"/>
        <v>634.68</v>
      </c>
      <c r="K15" s="55">
        <v>0.8</v>
      </c>
      <c r="L15" s="54">
        <f t="shared" si="4"/>
        <v>507.744</v>
      </c>
      <c r="M15" s="26">
        <f t="shared" si="0"/>
        <v>126.936</v>
      </c>
      <c r="N15" s="24" t="s">
        <v>274</v>
      </c>
      <c r="O15" s="56" t="s">
        <v>27</v>
      </c>
      <c r="P15" s="57"/>
      <c r="Q15" s="57"/>
    </row>
    <row r="16" ht="25" customHeight="1" spans="1:17">
      <c r="A16" s="21">
        <f t="shared" si="1"/>
        <v>10</v>
      </c>
      <c r="B16" s="22" t="s">
        <v>275</v>
      </c>
      <c r="C16" s="23" t="s">
        <v>22</v>
      </c>
      <c r="D16" s="24" t="s">
        <v>112</v>
      </c>
      <c r="E16" s="24" t="s">
        <v>276</v>
      </c>
      <c r="F16" s="23" t="s">
        <v>25</v>
      </c>
      <c r="G16" s="26">
        <v>51</v>
      </c>
      <c r="H16" s="26">
        <v>51</v>
      </c>
      <c r="I16" s="53">
        <f t="shared" si="2"/>
        <v>65790</v>
      </c>
      <c r="J16" s="54">
        <f t="shared" si="3"/>
        <v>2697.39</v>
      </c>
      <c r="K16" s="55">
        <v>0.8</v>
      </c>
      <c r="L16" s="54">
        <f t="shared" si="4"/>
        <v>2157.912</v>
      </c>
      <c r="M16" s="26">
        <f t="shared" si="0"/>
        <v>539.478</v>
      </c>
      <c r="N16" s="24" t="s">
        <v>277</v>
      </c>
      <c r="O16" s="56" t="s">
        <v>27</v>
      </c>
      <c r="P16" s="57"/>
      <c r="Q16" s="57"/>
    </row>
    <row r="17" ht="25" customHeight="1" spans="1:17">
      <c r="A17" s="21">
        <f t="shared" si="1"/>
        <v>11</v>
      </c>
      <c r="B17" s="22" t="s">
        <v>156</v>
      </c>
      <c r="C17" s="23" t="s">
        <v>22</v>
      </c>
      <c r="D17" s="24" t="s">
        <v>157</v>
      </c>
      <c r="E17" s="24" t="s">
        <v>158</v>
      </c>
      <c r="F17" s="23" t="s">
        <v>25</v>
      </c>
      <c r="G17" s="26">
        <v>25</v>
      </c>
      <c r="H17" s="26">
        <v>25</v>
      </c>
      <c r="I17" s="53">
        <f t="shared" si="2"/>
        <v>32250</v>
      </c>
      <c r="J17" s="54">
        <f t="shared" si="3"/>
        <v>1322.25</v>
      </c>
      <c r="K17" s="55">
        <v>0.8</v>
      </c>
      <c r="L17" s="54">
        <f t="shared" si="4"/>
        <v>1057.8</v>
      </c>
      <c r="M17" s="26">
        <f t="shared" si="0"/>
        <v>264.45</v>
      </c>
      <c r="N17" s="24" t="s">
        <v>159</v>
      </c>
      <c r="O17" s="56" t="s">
        <v>27</v>
      </c>
      <c r="P17" s="57"/>
      <c r="Q17" s="57"/>
    </row>
    <row r="18" ht="25" customHeight="1" spans="1:17">
      <c r="A18" s="21">
        <f t="shared" ref="A18:A26" si="5">ROW()-6</f>
        <v>12</v>
      </c>
      <c r="B18" s="22" t="s">
        <v>163</v>
      </c>
      <c r="C18" s="23" t="s">
        <v>22</v>
      </c>
      <c r="D18" s="24" t="s">
        <v>112</v>
      </c>
      <c r="E18" s="24" t="s">
        <v>164</v>
      </c>
      <c r="F18" s="23" t="s">
        <v>25</v>
      </c>
      <c r="G18" s="26">
        <v>20</v>
      </c>
      <c r="H18" s="26">
        <v>20</v>
      </c>
      <c r="I18" s="53">
        <f t="shared" si="2"/>
        <v>25800</v>
      </c>
      <c r="J18" s="54">
        <f t="shared" si="3"/>
        <v>1057.8</v>
      </c>
      <c r="K18" s="55">
        <v>0.8</v>
      </c>
      <c r="L18" s="54">
        <f t="shared" si="4"/>
        <v>846.24</v>
      </c>
      <c r="M18" s="26">
        <f t="shared" si="0"/>
        <v>211.56</v>
      </c>
      <c r="N18" s="24" t="s">
        <v>165</v>
      </c>
      <c r="O18" s="56" t="s">
        <v>27</v>
      </c>
      <c r="P18" s="57"/>
      <c r="Q18" s="57"/>
    </row>
    <row r="19" ht="25" customHeight="1" spans="1:17">
      <c r="A19" s="21">
        <f t="shared" si="5"/>
        <v>13</v>
      </c>
      <c r="B19" s="22" t="s">
        <v>170</v>
      </c>
      <c r="C19" s="23" t="s">
        <v>22</v>
      </c>
      <c r="D19" s="24" t="s">
        <v>41</v>
      </c>
      <c r="E19" s="24" t="s">
        <v>171</v>
      </c>
      <c r="F19" s="23" t="s">
        <v>25</v>
      </c>
      <c r="G19" s="26">
        <v>7.5</v>
      </c>
      <c r="H19" s="26">
        <v>7.5</v>
      </c>
      <c r="I19" s="53">
        <f t="shared" si="2"/>
        <v>9675</v>
      </c>
      <c r="J19" s="54">
        <f t="shared" si="3"/>
        <v>396.675</v>
      </c>
      <c r="K19" s="55">
        <v>0.8</v>
      </c>
      <c r="L19" s="54">
        <f t="shared" si="4"/>
        <v>317.34</v>
      </c>
      <c r="M19" s="26">
        <f t="shared" si="0"/>
        <v>79.335</v>
      </c>
      <c r="N19" s="24" t="s">
        <v>172</v>
      </c>
      <c r="O19" s="56" t="s">
        <v>27</v>
      </c>
      <c r="P19" s="57"/>
      <c r="Q19" s="57"/>
    </row>
    <row r="20" ht="25" customHeight="1" spans="1:17">
      <c r="A20" s="21">
        <f t="shared" si="5"/>
        <v>14</v>
      </c>
      <c r="B20" s="22" t="s">
        <v>173</v>
      </c>
      <c r="C20" s="23" t="s">
        <v>22</v>
      </c>
      <c r="D20" s="24" t="s">
        <v>45</v>
      </c>
      <c r="E20" s="24" t="s">
        <v>174</v>
      </c>
      <c r="F20" s="23" t="s">
        <v>25</v>
      </c>
      <c r="G20" s="26">
        <v>12</v>
      </c>
      <c r="H20" s="26">
        <v>12</v>
      </c>
      <c r="I20" s="53">
        <f t="shared" si="2"/>
        <v>15480</v>
      </c>
      <c r="J20" s="54">
        <f t="shared" si="3"/>
        <v>634.68</v>
      </c>
      <c r="K20" s="55">
        <v>0.8</v>
      </c>
      <c r="L20" s="54">
        <f t="shared" si="4"/>
        <v>507.744</v>
      </c>
      <c r="M20" s="26">
        <f t="shared" si="0"/>
        <v>126.936</v>
      </c>
      <c r="N20" s="24" t="s">
        <v>175</v>
      </c>
      <c r="O20" s="56" t="s">
        <v>27</v>
      </c>
      <c r="P20" s="57"/>
      <c r="Q20" s="57"/>
    </row>
    <row r="21" ht="25" customHeight="1" spans="1:17">
      <c r="A21" s="21">
        <f t="shared" si="5"/>
        <v>15</v>
      </c>
      <c r="B21" s="22" t="s">
        <v>176</v>
      </c>
      <c r="C21" s="23" t="s">
        <v>22</v>
      </c>
      <c r="D21" s="24" t="s">
        <v>120</v>
      </c>
      <c r="E21" s="24" t="s">
        <v>177</v>
      </c>
      <c r="F21" s="23" t="s">
        <v>25</v>
      </c>
      <c r="G21" s="26">
        <v>10</v>
      </c>
      <c r="H21" s="26">
        <v>10</v>
      </c>
      <c r="I21" s="53">
        <f t="shared" si="2"/>
        <v>12900</v>
      </c>
      <c r="J21" s="54">
        <f t="shared" si="3"/>
        <v>528.9</v>
      </c>
      <c r="K21" s="55">
        <v>0.8</v>
      </c>
      <c r="L21" s="54">
        <f t="shared" si="4"/>
        <v>423.12</v>
      </c>
      <c r="M21" s="26">
        <f t="shared" si="0"/>
        <v>105.78</v>
      </c>
      <c r="N21" s="24" t="s">
        <v>178</v>
      </c>
      <c r="O21" s="56" t="s">
        <v>27</v>
      </c>
      <c r="P21" s="57"/>
      <c r="Q21" s="57"/>
    </row>
    <row r="22" ht="25" customHeight="1" spans="1:17">
      <c r="A22" s="21">
        <f t="shared" si="5"/>
        <v>16</v>
      </c>
      <c r="B22" s="22" t="s">
        <v>182</v>
      </c>
      <c r="C22" s="23" t="s">
        <v>22</v>
      </c>
      <c r="D22" s="24" t="s">
        <v>52</v>
      </c>
      <c r="E22" s="24" t="s">
        <v>183</v>
      </c>
      <c r="F22" s="23" t="s">
        <v>25</v>
      </c>
      <c r="G22" s="26">
        <v>54</v>
      </c>
      <c r="H22" s="26">
        <v>54</v>
      </c>
      <c r="I22" s="53">
        <f t="shared" si="2"/>
        <v>69660</v>
      </c>
      <c r="J22" s="54">
        <f t="shared" si="3"/>
        <v>2856.06</v>
      </c>
      <c r="K22" s="55">
        <v>0.8</v>
      </c>
      <c r="L22" s="54">
        <f t="shared" si="4"/>
        <v>2284.848</v>
      </c>
      <c r="M22" s="26">
        <f t="shared" si="0"/>
        <v>571.212</v>
      </c>
      <c r="N22" s="24" t="s">
        <v>184</v>
      </c>
      <c r="O22" s="56" t="s">
        <v>27</v>
      </c>
      <c r="P22" s="57"/>
      <c r="Q22" s="57"/>
    </row>
    <row r="23" ht="25" customHeight="1" spans="1:17">
      <c r="A23" s="21">
        <f t="shared" si="5"/>
        <v>17</v>
      </c>
      <c r="B23" s="22" t="s">
        <v>185</v>
      </c>
      <c r="C23" s="23" t="s">
        <v>22</v>
      </c>
      <c r="D23" s="24" t="s">
        <v>37</v>
      </c>
      <c r="E23" s="24" t="s">
        <v>186</v>
      </c>
      <c r="F23" s="23" t="s">
        <v>25</v>
      </c>
      <c r="G23" s="26">
        <v>20</v>
      </c>
      <c r="H23" s="26">
        <v>20</v>
      </c>
      <c r="I23" s="53">
        <f t="shared" si="2"/>
        <v>25800</v>
      </c>
      <c r="J23" s="54">
        <f t="shared" si="3"/>
        <v>1057.8</v>
      </c>
      <c r="K23" s="55">
        <v>0.8</v>
      </c>
      <c r="L23" s="54">
        <f t="shared" si="4"/>
        <v>846.24</v>
      </c>
      <c r="M23" s="26">
        <f t="shared" si="0"/>
        <v>211.56</v>
      </c>
      <c r="N23" s="24" t="s">
        <v>187</v>
      </c>
      <c r="O23" s="56" t="s">
        <v>27</v>
      </c>
      <c r="P23" s="57"/>
      <c r="Q23" s="57"/>
    </row>
    <row r="24" ht="25" customHeight="1" spans="1:17">
      <c r="A24" s="21">
        <f t="shared" si="5"/>
        <v>18</v>
      </c>
      <c r="B24" s="22" t="s">
        <v>191</v>
      </c>
      <c r="C24" s="23" t="s">
        <v>22</v>
      </c>
      <c r="D24" s="24" t="s">
        <v>105</v>
      </c>
      <c r="E24" s="24" t="s">
        <v>192</v>
      </c>
      <c r="F24" s="23" t="s">
        <v>25</v>
      </c>
      <c r="G24" s="26">
        <v>12</v>
      </c>
      <c r="H24" s="26">
        <v>12</v>
      </c>
      <c r="I24" s="53">
        <f t="shared" si="2"/>
        <v>15480</v>
      </c>
      <c r="J24" s="54">
        <f t="shared" si="3"/>
        <v>634.68</v>
      </c>
      <c r="K24" s="55">
        <v>0.8</v>
      </c>
      <c r="L24" s="54">
        <f t="shared" si="4"/>
        <v>507.744</v>
      </c>
      <c r="M24" s="26">
        <f t="shared" si="0"/>
        <v>126.936</v>
      </c>
      <c r="N24" s="24" t="s">
        <v>193</v>
      </c>
      <c r="O24" s="56" t="s">
        <v>27</v>
      </c>
      <c r="P24" s="57"/>
      <c r="Q24" s="57"/>
    </row>
    <row r="25" ht="25" customHeight="1" spans="1:17">
      <c r="A25" s="21">
        <f t="shared" si="5"/>
        <v>19</v>
      </c>
      <c r="B25" s="22" t="s">
        <v>212</v>
      </c>
      <c r="C25" s="23" t="s">
        <v>22</v>
      </c>
      <c r="D25" s="24" t="s">
        <v>213</v>
      </c>
      <c r="E25" s="24" t="s">
        <v>214</v>
      </c>
      <c r="F25" s="23" t="s">
        <v>25</v>
      </c>
      <c r="G25" s="26">
        <v>67</v>
      </c>
      <c r="H25" s="26">
        <v>67</v>
      </c>
      <c r="I25" s="53">
        <f t="shared" si="2"/>
        <v>86430</v>
      </c>
      <c r="J25" s="54">
        <f t="shared" si="3"/>
        <v>3543.63</v>
      </c>
      <c r="K25" s="55">
        <v>0.8</v>
      </c>
      <c r="L25" s="54">
        <f t="shared" si="4"/>
        <v>2834.904</v>
      </c>
      <c r="M25" s="26">
        <f t="shared" si="0"/>
        <v>708.726</v>
      </c>
      <c r="N25" s="24" t="s">
        <v>215</v>
      </c>
      <c r="O25" s="56" t="s">
        <v>27</v>
      </c>
      <c r="P25" s="57"/>
      <c r="Q25" s="57"/>
    </row>
    <row r="26" ht="25" customHeight="1" spans="1:17">
      <c r="A26" s="21">
        <f t="shared" si="5"/>
        <v>20</v>
      </c>
      <c r="B26" s="22" t="s">
        <v>245</v>
      </c>
      <c r="C26" s="23" t="s">
        <v>22</v>
      </c>
      <c r="D26" s="24" t="s">
        <v>88</v>
      </c>
      <c r="E26" s="24" t="s">
        <v>177</v>
      </c>
      <c r="F26" s="23" t="s">
        <v>25</v>
      </c>
      <c r="G26" s="26">
        <v>10</v>
      </c>
      <c r="H26" s="26">
        <v>10</v>
      </c>
      <c r="I26" s="53">
        <f t="shared" si="2"/>
        <v>12900</v>
      </c>
      <c r="J26" s="54">
        <f t="shared" si="3"/>
        <v>528.9</v>
      </c>
      <c r="K26" s="55">
        <v>0.8</v>
      </c>
      <c r="L26" s="54">
        <f t="shared" si="4"/>
        <v>423.12</v>
      </c>
      <c r="M26" s="26">
        <f t="shared" si="0"/>
        <v>105.78</v>
      </c>
      <c r="N26" s="24" t="s">
        <v>246</v>
      </c>
      <c r="O26" s="56" t="s">
        <v>27</v>
      </c>
      <c r="P26" s="57"/>
      <c r="Q26" s="57"/>
    </row>
    <row r="27" ht="25" customHeight="1" spans="1:17">
      <c r="A27" s="27"/>
      <c r="B27" s="28"/>
      <c r="C27" s="29"/>
      <c r="D27" s="30"/>
      <c r="E27" s="30"/>
      <c r="F27" s="29"/>
      <c r="G27" s="31"/>
      <c r="H27" s="32"/>
      <c r="I27" s="58"/>
      <c r="J27" s="59"/>
      <c r="K27" s="60"/>
      <c r="L27" s="59"/>
      <c r="M27" s="31"/>
      <c r="N27" s="30"/>
      <c r="O27" s="61"/>
      <c r="P27" s="57"/>
      <c r="Q27" s="57"/>
    </row>
    <row r="28" ht="25" customHeight="1" spans="1:17">
      <c r="A28" s="33" t="s">
        <v>250</v>
      </c>
      <c r="B28" s="34"/>
      <c r="C28" s="29"/>
      <c r="D28" s="35"/>
      <c r="E28" s="35"/>
      <c r="F28" s="36"/>
      <c r="G28" s="37">
        <f>SUM(G7:G25)</f>
        <v>430.99</v>
      </c>
      <c r="H28" s="37">
        <f>SUM(H7:H25)</f>
        <v>430.99</v>
      </c>
      <c r="I28" s="58"/>
      <c r="J28" s="59"/>
      <c r="K28" s="60"/>
      <c r="L28" s="59"/>
      <c r="M28" s="62">
        <f>SUM(M7:M25)</f>
        <v>4559.01222</v>
      </c>
      <c r="N28" s="35"/>
      <c r="O28" s="35"/>
      <c r="P28" s="36"/>
      <c r="Q28" s="36"/>
    </row>
  </sheetData>
  <autoFilter ref="A6:U26">
    <extLst/>
  </autoFilter>
  <mergeCells count="6">
    <mergeCell ref="A1:U1"/>
    <mergeCell ref="A2:U2"/>
    <mergeCell ref="A3:U3"/>
    <mergeCell ref="A4:U4"/>
    <mergeCell ref="A5:U5"/>
    <mergeCell ref="A28:B28"/>
  </mergeCells>
  <pageMargins left="0.196527777777778" right="0.161111111111111" top="0.409027777777778" bottom="0.60625" header="0.5" footer="0.10625"/>
  <pageSetup paperSize="9" scale="85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玉米 (大户)</vt:lpstr>
      <vt:lpstr>水稻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2024-06-13T14:06:02Z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D680EEFB211741EE838AAB7ED8B877D0_13</vt:lpwstr>
  </property>
</Properties>
</file>