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'1'!$A$6:$Q$15</definedName>
    <definedName name="_xlnm.Print_Area" localSheetId="0">'1'!$A$1:$Q$15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<sst xmlns="http://schemas.openxmlformats.org/spreadsheetml/2006/main" count="145" uniqueCount="57">
  <si>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</si>
  <si>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</si>
  <si>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铁岭县镇西堡镇下塔子村民委员会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大豆保险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下塔子村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</si>
  <si>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铁岭县镇西堡镇下塔子村孙殿成等7户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270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5.1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13.77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</si>
  <si>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</si>
  <si>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</si>
  <si>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</si>
  <si>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</si>
  <si>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</si>
  <si>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</si>
  <si>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</si>
  <si>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</si>
  <si>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</si>
  <si>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</si>
  <si>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</si>
  <si>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</si>
  <si>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</si>
  <si>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</si>
  <si>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</si>
  <si>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</si>
  <si>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</si>
  <si>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孙殿成</t>
  </si>
  <si>
    <t>下塔子村</t>
  </si>
  <si>
    <t>211221********2112</t>
  </si>
  <si>
    <t>159****1393</t>
  </si>
  <si>
    <t>村南、村北</t>
  </si>
  <si>
    <t>621449********29378</t>
  </si>
  <si>
    <t>农村商业银行</t>
  </si>
  <si>
    <t>李春生</t>
  </si>
  <si>
    <t>211221********2130</t>
  </si>
  <si>
    <t>182****7427</t>
  </si>
  <si>
    <t>621449********78169</t>
  </si>
  <si>
    <t>贺秀文</t>
  </si>
  <si>
    <t>211221********2144</t>
  </si>
  <si>
    <t>152****0987</t>
  </si>
  <si>
    <t>621449********81898</t>
  </si>
  <si>
    <t>贺占仕</t>
  </si>
  <si>
    <t>211221********2113</t>
  </si>
  <si>
    <t>621449********01894</t>
  </si>
  <si>
    <t>贺占和</t>
  </si>
  <si>
    <t>211221********2117</t>
  </si>
  <si>
    <t>150****2128</t>
  </si>
  <si>
    <t>621449********86234</t>
  </si>
  <si>
    <t>张德儒</t>
  </si>
  <si>
    <t>211221********2116</t>
  </si>
  <si>
    <t>152****9733</t>
  </si>
  <si>
    <t>621449********68469</t>
  </si>
  <si>
    <t>杜兴江</t>
  </si>
  <si>
    <t>211221********2110</t>
  </si>
  <si>
    <t>138****7820</t>
  </si>
  <si>
    <t>621449********86826</t>
  </si>
  <si>
    <t>合计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</si>
  <si>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</si>
  <si>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</si>
  <si>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</si>
  <si>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</si>
  <si>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单页小计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</si>
</sst>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0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26" applyNumberFormat="0" applyAlignment="0" applyProtection="0">
      <alignment vertical="center"/>
    </xf>
    <xf numFmtId="0" fontId="36" fillId="6" borderId="27" applyNumberFormat="0" applyAlignment="0" applyProtection="0">
      <alignment vertical="center"/>
    </xf>
    <xf numFmtId="0" fontId="37" fillId="6" borderId="26" applyNumberFormat="0" applyAlignment="0" applyProtection="0">
      <alignment vertical="center"/>
    </xf>
    <xf numFmtId="0" fontId="38" fillId="7" borderId="28" applyNumberFormat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/>
    <xf numFmtId="0" fontId="0" fillId="0" borderId="0">
      <alignment vertical="center"/>
    </xf>
    <xf numFmtId="0" fontId="0" fillId="0" borderId="0">
      <alignment vertical="center"/>
    </xf>
    <xf numFmtId="0" fontId="47" fillId="0" borderId="0" applyProtection="0"/>
    <xf numFmtId="0" fontId="47" fillId="0" borderId="0" applyProtection="0"/>
    <xf numFmtId="0" fontId="47" fillId="0" borderId="0"/>
    <xf numFmtId="0" fontId="47" fillId="0" borderId="0"/>
    <xf numFmtId="0" fontId="0" fillId="0" borderId="0">
      <alignment vertical="center"/>
    </xf>
    <xf numFmtId="0" fontId="0" fillId="0" borderId="0">
      <alignment vertical="center"/>
    </xf>
  </cellStyleXfs>
  <cellXfs count="15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18" fillId="2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49" fontId="22" fillId="0" borderId="8" xfId="58" applyNumberFormat="1" applyFont="1" applyFill="1" applyBorder="1" applyAlignment="1">
      <alignment horizontal="center" vertical="center"/>
    </xf>
    <xf numFmtId="49" fontId="8" fillId="0" borderId="7" xfId="58" applyNumberFormat="1" applyFont="1" applyFill="1" applyBorder="1" applyAlignment="1" applyProtection="1">
      <alignment horizontal="center" vertical="center"/>
      <protection locked="0"/>
    </xf>
    <xf numFmtId="0" fontId="19" fillId="0" borderId="7" xfId="0" applyFont="1" applyBorder="1" applyAlignment="1">
      <alignment horizontal="center" vertical="center"/>
    </xf>
    <xf numFmtId="176" fontId="21" fillId="2" borderId="7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 wrapText="1"/>
    </xf>
    <xf numFmtId="0" fontId="22" fillId="0" borderId="8" xfId="58" applyFont="1" applyFill="1" applyBorder="1" applyAlignment="1">
      <alignment horizontal="center" vertical="center"/>
    </xf>
    <xf numFmtId="177" fontId="22" fillId="2" borderId="8" xfId="58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horizontal="center" vertical="center" wrapText="1"/>
    </xf>
    <xf numFmtId="176" fontId="24" fillId="2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177" fontId="21" fillId="0" borderId="7" xfId="0" applyNumberFormat="1" applyFont="1" applyFill="1" applyBorder="1" applyAlignment="1">
      <alignment horizontal="center" vertical="center"/>
    </xf>
    <xf numFmtId="9" fontId="21" fillId="0" borderId="7" xfId="0" applyNumberFormat="1" applyFont="1" applyFill="1" applyBorder="1" applyAlignment="1">
      <alignment horizontal="center" vertical="center"/>
    </xf>
    <xf numFmtId="177" fontId="25" fillId="0" borderId="22" xfId="0" applyNumberFormat="1" applyFont="1" applyBorder="1" applyAlignment="1">
      <alignment horizontal="center"/>
    </xf>
    <xf numFmtId="0" fontId="26" fillId="0" borderId="11" xfId="58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177" fontId="19" fillId="0" borderId="7" xfId="0" applyNumberFormat="1" applyFont="1" applyFill="1" applyBorder="1" applyAlignment="1">
      <alignment horizontal="center" vertical="center" wrapText="1"/>
    </xf>
    <xf numFmtId="9" fontId="19" fillId="0" borderId="7" xfId="0" applyNumberFormat="1" applyFont="1" applyFill="1" applyBorder="1" applyAlignment="1">
      <alignment horizontal="center" vertical="center" wrapText="1"/>
    </xf>
    <xf numFmtId="177" fontId="23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116840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tabSelected="1" zoomScale="115" zoomScaleNormal="115" workbookViewId="0">
      <selection activeCell="F6" sqref="F$1:F$1048576"/>
    </sheetView>
  </sheetViews>
  <sheetFormatPr defaultColWidth="9" defaultRowHeight="13.5"/>
  <cols>
    <col min="1" max="1" width="6.41666666666667" style="9" customWidth="1"/>
    <col min="2" max="2" width="8" style="10" customWidth="1"/>
    <col min="3" max="3" width="8.79166666666667" style="9" customWidth="1"/>
    <col min="4" max="4" width="14.35" style="9" customWidth="1"/>
    <col min="5" max="5" width="8.69166666666667" style="11" customWidth="1"/>
    <col min="6" max="6" width="10.1083333333333" style="11" customWidth="1"/>
    <col min="7" max="7" width="6.73333333333333" style="12" customWidth="1"/>
    <col min="8" max="8" width="5.7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14.5666666666667" style="11" customWidth="1"/>
    <col min="15" max="15" width="11.083333333333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1" t="s">
        <v>4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122" t="s">
        <v>10</v>
      </c>
      <c r="H6" s="122" t="s">
        <v>11</v>
      </c>
      <c r="I6" s="31" t="s">
        <v>12</v>
      </c>
      <c r="J6" s="138" t="s">
        <v>13</v>
      </c>
      <c r="K6" s="54" t="s">
        <v>14</v>
      </c>
      <c r="L6" s="55" t="s">
        <v>15</v>
      </c>
      <c r="M6" s="138" t="s">
        <v>16</v>
      </c>
      <c r="N6" s="31" t="s">
        <v>17</v>
      </c>
      <c r="O6" s="31" t="s">
        <v>18</v>
      </c>
      <c r="P6" s="31" t="s">
        <v>19</v>
      </c>
      <c r="Q6" s="148" t="s">
        <v>20</v>
      </c>
    </row>
    <row r="7" s="4" customFormat="1" ht="18.6" customHeight="1" spans="1:17">
      <c r="A7" s="123">
        <v>1</v>
      </c>
      <c r="B7" s="124" t="s">
        <v>21</v>
      </c>
      <c r="C7" s="125" t="s">
        <v>22</v>
      </c>
      <c r="D7" s="126" t="s">
        <v>23</v>
      </c>
      <c r="E7" s="127" t="s">
        <v>24</v>
      </c>
      <c r="F7" s="128" t="s">
        <v>25</v>
      </c>
      <c r="G7" s="129">
        <v>3.5</v>
      </c>
      <c r="H7" s="129">
        <v>3.5</v>
      </c>
      <c r="I7" s="125">
        <f>G7*270</f>
        <v>945</v>
      </c>
      <c r="J7" s="139">
        <f>G7*13.77</f>
        <v>48.195</v>
      </c>
      <c r="K7" s="140">
        <v>0.8</v>
      </c>
      <c r="L7" s="139">
        <f>J7*K7</f>
        <v>38.556</v>
      </c>
      <c r="M7" s="141">
        <f>G7*2.754</f>
        <v>9.639</v>
      </c>
      <c r="N7" s="142" t="s">
        <v>26</v>
      </c>
      <c r="O7" s="125" t="s">
        <v>27</v>
      </c>
      <c r="P7" s="31"/>
      <c r="Q7" s="149"/>
    </row>
    <row r="8" s="4" customFormat="1" ht="18.6" customHeight="1" spans="1:17">
      <c r="A8" s="123">
        <v>2</v>
      </c>
      <c r="B8" s="130" t="s">
        <v>28</v>
      </c>
      <c r="C8" s="125" t="s">
        <v>22</v>
      </c>
      <c r="D8" s="126" t="s">
        <v>29</v>
      </c>
      <c r="E8" s="127" t="s">
        <v>30</v>
      </c>
      <c r="F8" s="128" t="s">
        <v>25</v>
      </c>
      <c r="G8" s="129">
        <v>3</v>
      </c>
      <c r="H8" s="129">
        <v>3</v>
      </c>
      <c r="I8" s="125">
        <f t="shared" ref="I8:I13" si="0">G8*270</f>
        <v>810</v>
      </c>
      <c r="J8" s="139">
        <f t="shared" ref="J8:J13" si="1">G8*13.77</f>
        <v>41.31</v>
      </c>
      <c r="K8" s="140">
        <v>0.8</v>
      </c>
      <c r="L8" s="139">
        <f t="shared" ref="L8:L13" si="2">J8*K8</f>
        <v>33.048</v>
      </c>
      <c r="M8" s="141">
        <f t="shared" ref="M8:M13" si="3">G8*2.754</f>
        <v>8.262</v>
      </c>
      <c r="N8" s="142" t="s">
        <v>31</v>
      </c>
      <c r="O8" s="125" t="s">
        <v>27</v>
      </c>
      <c r="P8" s="31"/>
      <c r="Q8" s="149"/>
    </row>
    <row r="9" s="4" customFormat="1" ht="18.6" customHeight="1" spans="1:17">
      <c r="A9" s="123">
        <v>3</v>
      </c>
      <c r="B9" s="124" t="s">
        <v>32</v>
      </c>
      <c r="C9" s="125" t="s">
        <v>22</v>
      </c>
      <c r="D9" s="126" t="s">
        <v>33</v>
      </c>
      <c r="E9" s="127" t="s">
        <v>34</v>
      </c>
      <c r="F9" s="128" t="s">
        <v>25</v>
      </c>
      <c r="G9" s="129">
        <v>6</v>
      </c>
      <c r="H9" s="129">
        <v>6</v>
      </c>
      <c r="I9" s="125">
        <f t="shared" si="0"/>
        <v>1620</v>
      </c>
      <c r="J9" s="139">
        <f t="shared" si="1"/>
        <v>82.62</v>
      </c>
      <c r="K9" s="140">
        <v>0.8</v>
      </c>
      <c r="L9" s="139">
        <f t="shared" si="2"/>
        <v>66.096</v>
      </c>
      <c r="M9" s="141">
        <f t="shared" si="3"/>
        <v>16.524</v>
      </c>
      <c r="N9" s="142" t="s">
        <v>35</v>
      </c>
      <c r="O9" s="125" t="s">
        <v>27</v>
      </c>
      <c r="P9" s="31"/>
      <c r="Q9" s="149"/>
    </row>
    <row r="10" s="5" customFormat="1" ht="18.6" customHeight="1" spans="1:17">
      <c r="A10" s="123">
        <v>4</v>
      </c>
      <c r="B10" s="124" t="s">
        <v>36</v>
      </c>
      <c r="C10" s="125" t="s">
        <v>22</v>
      </c>
      <c r="D10" s="126" t="s">
        <v>37</v>
      </c>
      <c r="E10" s="127" t="s">
        <v>34</v>
      </c>
      <c r="F10" s="128" t="s">
        <v>25</v>
      </c>
      <c r="G10" s="129">
        <v>7</v>
      </c>
      <c r="H10" s="129">
        <v>7</v>
      </c>
      <c r="I10" s="125">
        <f t="shared" si="0"/>
        <v>1890</v>
      </c>
      <c r="J10" s="139">
        <f t="shared" si="1"/>
        <v>96.39</v>
      </c>
      <c r="K10" s="140">
        <v>0.8</v>
      </c>
      <c r="L10" s="139">
        <f t="shared" si="2"/>
        <v>77.112</v>
      </c>
      <c r="M10" s="141">
        <f t="shared" si="3"/>
        <v>19.278</v>
      </c>
      <c r="N10" s="142" t="s">
        <v>38</v>
      </c>
      <c r="O10" s="125" t="s">
        <v>27</v>
      </c>
      <c r="P10" s="31"/>
      <c r="Q10" s="150"/>
    </row>
    <row r="11" s="4" customFormat="1" ht="18.6" customHeight="1" spans="1:17">
      <c r="A11" s="123">
        <v>5</v>
      </c>
      <c r="B11" s="124" t="s">
        <v>39</v>
      </c>
      <c r="C11" s="125" t="s">
        <v>22</v>
      </c>
      <c r="D11" s="126" t="s">
        <v>40</v>
      </c>
      <c r="E11" s="127" t="s">
        <v>41</v>
      </c>
      <c r="F11" s="128" t="s">
        <v>25</v>
      </c>
      <c r="G11" s="129">
        <v>4</v>
      </c>
      <c r="H11" s="129">
        <v>4</v>
      </c>
      <c r="I11" s="125">
        <f t="shared" si="0"/>
        <v>1080</v>
      </c>
      <c r="J11" s="139">
        <f t="shared" si="1"/>
        <v>55.08</v>
      </c>
      <c r="K11" s="140">
        <v>0.8</v>
      </c>
      <c r="L11" s="139">
        <f t="shared" si="2"/>
        <v>44.064</v>
      </c>
      <c r="M11" s="141">
        <f t="shared" si="3"/>
        <v>11.016</v>
      </c>
      <c r="N11" s="142" t="s">
        <v>42</v>
      </c>
      <c r="O11" s="125" t="s">
        <v>27</v>
      </c>
      <c r="P11" s="31"/>
      <c r="Q11" s="149"/>
    </row>
    <row r="12" s="4" customFormat="1" ht="18.6" customHeight="1" spans="1:17">
      <c r="A12" s="123">
        <v>6</v>
      </c>
      <c r="B12" s="124" t="s">
        <v>43</v>
      </c>
      <c r="C12" s="125" t="s">
        <v>22</v>
      </c>
      <c r="D12" s="126" t="s">
        <v>44</v>
      </c>
      <c r="E12" s="127" t="s">
        <v>45</v>
      </c>
      <c r="F12" s="128" t="s">
        <v>25</v>
      </c>
      <c r="G12" s="129">
        <v>3</v>
      </c>
      <c r="H12" s="129">
        <v>3</v>
      </c>
      <c r="I12" s="125">
        <f t="shared" si="0"/>
        <v>810</v>
      </c>
      <c r="J12" s="139">
        <f t="shared" si="1"/>
        <v>41.31</v>
      </c>
      <c r="K12" s="140">
        <v>0.8</v>
      </c>
      <c r="L12" s="139">
        <f t="shared" si="2"/>
        <v>33.048</v>
      </c>
      <c r="M12" s="141">
        <f t="shared" si="3"/>
        <v>8.262</v>
      </c>
      <c r="N12" s="142" t="s">
        <v>46</v>
      </c>
      <c r="O12" s="125" t="s">
        <v>27</v>
      </c>
      <c r="P12" s="31"/>
      <c r="Q12" s="149"/>
    </row>
    <row r="13" s="4" customFormat="1" ht="18.6" customHeight="1" spans="1:17">
      <c r="A13" s="123">
        <v>7</v>
      </c>
      <c r="B13" s="131" t="s">
        <v>47</v>
      </c>
      <c r="C13" s="125" t="s">
        <v>22</v>
      </c>
      <c r="D13" s="126" t="s">
        <v>48</v>
      </c>
      <c r="E13" s="127" t="s">
        <v>49</v>
      </c>
      <c r="F13" s="128" t="s">
        <v>25</v>
      </c>
      <c r="G13" s="132">
        <v>3</v>
      </c>
      <c r="H13" s="132">
        <v>3</v>
      </c>
      <c r="I13" s="125">
        <f t="shared" si="0"/>
        <v>810</v>
      </c>
      <c r="J13" s="139">
        <f t="shared" si="1"/>
        <v>41.31</v>
      </c>
      <c r="K13" s="140">
        <v>0.8</v>
      </c>
      <c r="L13" s="139">
        <f t="shared" si="2"/>
        <v>33.048</v>
      </c>
      <c r="M13" s="141">
        <f t="shared" si="3"/>
        <v>8.262</v>
      </c>
      <c r="N13" s="142" t="s">
        <v>50</v>
      </c>
      <c r="O13" s="125" t="s">
        <v>27</v>
      </c>
      <c r="P13" s="143"/>
      <c r="Q13" s="149"/>
    </row>
    <row r="14" s="7" customFormat="1" ht="18.6" customHeight="1" spans="1:17">
      <c r="A14" s="133" t="s">
        <v>51</v>
      </c>
      <c r="B14" s="134"/>
      <c r="C14" s="134"/>
      <c r="D14" s="135"/>
      <c r="E14" s="135"/>
      <c r="F14" s="136"/>
      <c r="G14" s="137">
        <f>SUM(G7:G13)</f>
        <v>29.5</v>
      </c>
      <c r="H14" s="137">
        <f>SUM(H7:H13)</f>
        <v>29.5</v>
      </c>
      <c r="I14" s="144">
        <f>SUM(I7:I13)</f>
        <v>7965</v>
      </c>
      <c r="J14" s="145">
        <f>SUM(J7:J13)</f>
        <v>406.215</v>
      </c>
      <c r="K14" s="146"/>
      <c r="L14" s="145">
        <f>SUM(L7:L13)</f>
        <v>324.972</v>
      </c>
      <c r="M14" s="147">
        <f>SUM(M7:M13)</f>
        <v>81.243</v>
      </c>
      <c r="N14" s="135"/>
      <c r="O14" s="135"/>
      <c r="P14" s="136"/>
      <c r="Q14" s="136"/>
    </row>
    <row r="15" s="8" customFormat="1" ht="15" customHeight="1" spans="1:17">
      <c r="A15" s="109" t="s">
        <v>52</v>
      </c>
      <c r="B15" s="110"/>
      <c r="C15" s="111"/>
      <c r="D15" s="111"/>
      <c r="E15" s="109" t="s">
        <v>53</v>
      </c>
      <c r="F15" s="109"/>
      <c r="G15" s="112"/>
      <c r="H15" s="12"/>
      <c r="I15" s="11"/>
      <c r="J15" s="13"/>
      <c r="K15" s="14"/>
      <c r="L15" s="13"/>
      <c r="M15" s="13"/>
      <c r="N15" s="121"/>
      <c r="O15" s="109"/>
      <c r="P15" s="109"/>
      <c r="Q15" s="109"/>
    </row>
  </sheetData>
  <mergeCells count="6">
    <mergeCell ref="A1:U1"/>
    <mergeCell ref="A2:U2"/>
    <mergeCell ref="A3:U3"/>
    <mergeCell ref="A4:U4"/>
    <mergeCell ref="A5:U5"/>
    <mergeCell ref="A14:B1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30" t="s">
        <v>17</v>
      </c>
      <c r="O6" s="30" t="s">
        <v>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53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30" t="s">
        <v>17</v>
      </c>
      <c r="O6" s="30" t="s">
        <v>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53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30" t="s">
        <v>12</v>
      </c>
      <c r="J6" s="53" t="s">
        <v>13</v>
      </c>
      <c r="K6" s="54" t="s">
        <v>14</v>
      </c>
      <c r="L6" s="55" t="s">
        <v>15</v>
      </c>
      <c r="M6" s="53" t="s">
        <v>16</v>
      </c>
      <c r="N6" s="30" t="s">
        <v>17</v>
      </c>
      <c r="O6" s="30" t="s">
        <v>18</v>
      </c>
      <c r="P6" s="30" t="s">
        <v>19</v>
      </c>
      <c r="Q6" s="71" t="s">
        <v>20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53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2024-06-13T11:57:47Z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08A0B4ECB97248D78722A30F2AD3D7BF_13</vt:lpwstr>
  </property>
</Properties>
</file>