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622"/>
  </bookViews>
  <sheets>
    <sheet name="大豆散户" sheetId="18" r:id="rId1"/>
    <sheet name="大户" sheetId="19" r:id="rId2"/>
  </sheets>
  <definedNames>
    <definedName name="_xlnm._FilterDatabase" localSheetId="0" hidden="1">大豆散户!$A$6:$Q$16</definedName>
    <definedName name="_xlnm.Print_Area" localSheetId="0">大豆散户!$A$1:$Q$16</definedName>
    <definedName name="_xlnm.Print_Titles" localSheetId="0">大豆散户!$1:$6</definedName>
    <definedName name="_xlnm._FilterDatabase" localSheetId="1" hidden="1">大户!$A$6:$Q$9</definedName>
    <definedName name="_xlnm.Print_Area" localSheetId="1">大户!$A$1:$Q$9</definedName>
    <definedName name="_xlnm.Print_Titles" localSheetId="1">大户!$1:$6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<sst xmlns="http://schemas.openxmlformats.org/spreadsheetml/2006/main" count="111" uniqueCount="64">
  <si>
    <r>
      <rPr>
        <sz val="10.5"/>
        <rFont val="宋体"/>
        <charset val="134"/>
      </rPr>
      <t xml:space="preserve">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</si>
  <si>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</si>
  <si>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  铁岭县镇西堡镇杜蒋窝棚村民委员会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大豆保险   </t>
    </r>
    <r>
      <rPr>
        <sz val="10"/>
        <rFont val="宋体"/>
        <charset val="134"/>
      </rPr>
      <t xml:space="preserve"> 投保作物：  大豆      所在村名：  杜蒋窝棚村  </t>
    </r>
  </si>
  <si>
    <r>
      <rPr>
        <sz val="10.5"/>
        <rFont val="宋体"/>
        <charset val="134"/>
      </rPr>
      <t xml:space="preserve"> 投保人： </t>
    </r>
    <r>
      <rPr>
        <b/>
        <sz val="10"/>
        <rFont val="宋体"/>
        <charset val="134"/>
      </rPr>
      <t xml:space="preserve">铁岭县镇西堡镇杜蒋窝棚村任传利等8户 </t>
    </r>
    <r>
      <rPr>
        <sz val="10"/>
        <rFont val="宋体"/>
        <charset val="134"/>
      </rPr>
      <t>单位保额：</t>
    </r>
    <r>
      <rPr>
        <u/>
        <sz val="10"/>
        <rFont val="宋体"/>
        <charset val="134"/>
      </rPr>
      <t xml:space="preserve">  270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5.1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13.77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</si>
  <si>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</si>
  <si>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</si>
  <si>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</si>
  <si>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组织机构代码证/身份证号</t>
  </si>
  <si>
    <t>联系方式</t>
  </si>
  <si>
    <t>种植
地点</t>
  </si>
  <si>
    <t>种植数量(亩)</t>
  </si>
  <si>
    <t>保险数量(亩)</t>
  </si>
  <si>
    <t>保险金额</t>
  </si>
  <si>
    <t>总保险费(元)</t>
  </si>
  <si>
    <t>财政补贴比例</t>
  </si>
  <si>
    <t>财政补贴金额（元）</t>
  </si>
  <si>
    <t>农户自缴保费(元)</t>
  </si>
  <si>
    <t>银行账号/一卡通号码</t>
  </si>
  <si>
    <t>开户行</t>
  </si>
  <si>
    <t>被保险人
签字</t>
  </si>
  <si>
    <t>备注</t>
  </si>
  <si>
    <t>仼传利</t>
  </si>
  <si>
    <t>杜蒋村</t>
  </si>
  <si>
    <t>211221********2130</t>
  </si>
  <si>
    <t>150****1238</t>
  </si>
  <si>
    <t>村西</t>
  </si>
  <si>
    <t>621449********42956</t>
  </si>
  <si>
    <t>农村商业银行铁岭镇西堡支行</t>
  </si>
  <si>
    <t>杜大伟</t>
  </si>
  <si>
    <t>211221********2132</t>
  </si>
  <si>
    <t>138****9857</t>
  </si>
  <si>
    <t>621026********68588</t>
  </si>
  <si>
    <t>刘国庆</t>
  </si>
  <si>
    <t>211221********2119</t>
  </si>
  <si>
    <t>134****8266</t>
  </si>
  <si>
    <t>621449********11538</t>
  </si>
  <si>
    <t>郝立国</t>
  </si>
  <si>
    <t>211221********2113</t>
  </si>
  <si>
    <t>136****8598</t>
  </si>
  <si>
    <t>村北</t>
  </si>
  <si>
    <t>503011********5321</t>
  </si>
  <si>
    <t>杜春雨</t>
  </si>
  <si>
    <t>211221********2137</t>
  </si>
  <si>
    <t>158****0178</t>
  </si>
  <si>
    <t>621449********75333</t>
  </si>
  <si>
    <t>董大权</t>
  </si>
  <si>
    <t>150****2775</t>
  </si>
  <si>
    <t>503011********4391</t>
  </si>
  <si>
    <t>孟庆和</t>
  </si>
  <si>
    <t>211221********2117</t>
  </si>
  <si>
    <t>158****7041</t>
  </si>
  <si>
    <t>621449********08708</t>
  </si>
  <si>
    <t>李春才</t>
  </si>
  <si>
    <t>211221********2114</t>
  </si>
  <si>
    <t>134****0739</t>
  </si>
  <si>
    <t>503011********5916</t>
  </si>
  <si>
    <t>合计</t>
  </si>
  <si>
    <t xml:space="preserve">           填制：             </t>
  </si>
  <si>
    <t xml:space="preserve">            联系电话：024-76110168</t>
  </si>
  <si>
    <r>
      <rPr>
        <sz val="10.5"/>
        <rFont val="宋体"/>
        <charset val="134"/>
      </rPr>
      <t xml:space="preserve"> 投保人： </t>
    </r>
    <r>
      <rPr>
        <b/>
        <sz val="10"/>
        <rFont val="宋体"/>
        <charset val="134"/>
      </rPr>
      <t xml:space="preserve">铁岭县镇西堡镇杜蒋窝棚村张洪山 </t>
    </r>
    <r>
      <rPr>
        <sz val="10"/>
        <rFont val="宋体"/>
        <charset val="134"/>
      </rPr>
      <t>单位保额：</t>
    </r>
    <r>
      <rPr>
        <u/>
        <sz val="10"/>
        <rFont val="宋体"/>
        <charset val="134"/>
      </rPr>
      <t xml:space="preserve">  270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5.1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13.77 </t>
    </r>
    <r>
      <rPr>
        <sz val="10"/>
        <rFont val="宋体"/>
        <charset val="134"/>
      </rPr>
      <t xml:space="preserve"> 元      No.</t>
    </r>
  </si>
  <si>
    <t>張洪山</t>
  </si>
  <si>
    <t>211221********2118</t>
  </si>
  <si>
    <t>134****6099</t>
  </si>
  <si>
    <t>621449********28814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</si>
</sst>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);\(0.000\)"/>
    <numFmt numFmtId="179" formatCode="0.000_ "/>
  </numFmts>
  <fonts count="42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sz val="8"/>
      <name val="宋体"/>
      <charset val="134"/>
    </font>
    <font>
      <sz val="8"/>
      <name val="宋体"/>
      <charset val="134"/>
      <scheme val="major"/>
    </font>
    <font>
      <sz val="8"/>
      <name val="宋体"/>
      <charset val="134"/>
      <scheme val="minor"/>
    </font>
    <font>
      <b/>
      <sz val="8"/>
      <name val="宋体"/>
      <charset val="134"/>
    </font>
    <font>
      <b/>
      <sz val="8"/>
      <color theme="1"/>
      <name val="宋体"/>
      <charset val="134"/>
    </font>
    <font>
      <sz val="8"/>
      <color indexed="8"/>
      <name val="宋体"/>
      <charset val="134"/>
    </font>
    <font>
      <sz val="8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name val="宋体"/>
      <charset val="134"/>
    </font>
    <font>
      <sz val="10"/>
      <name val="宋体"/>
      <charset val="134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4" borderId="18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5" borderId="21" applyNumberFormat="0" applyAlignment="0" applyProtection="0">
      <alignment vertical="center"/>
    </xf>
    <xf numFmtId="0" fontId="23" fillId="6" borderId="22" applyNumberFormat="0" applyAlignment="0" applyProtection="0">
      <alignment vertical="center"/>
    </xf>
    <xf numFmtId="0" fontId="24" fillId="6" borderId="21" applyNumberFormat="0" applyAlignment="0" applyProtection="0">
      <alignment vertical="center"/>
    </xf>
    <xf numFmtId="0" fontId="25" fillId="7" borderId="23" applyNumberFormat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/>
    <xf numFmtId="0" fontId="0" fillId="0" borderId="0">
      <alignment vertical="center"/>
    </xf>
    <xf numFmtId="0" fontId="0" fillId="0" borderId="0">
      <alignment vertical="center"/>
    </xf>
    <xf numFmtId="0" fontId="34" fillId="0" borderId="0" applyProtection="0"/>
    <xf numFmtId="0" fontId="34" fillId="0" borderId="0" applyProtection="0"/>
    <xf numFmtId="0" fontId="34" fillId="0" borderId="0"/>
    <xf numFmtId="0" fontId="34" fillId="0" borderId="0"/>
    <xf numFmtId="0" fontId="0" fillId="0" borderId="0">
      <alignment vertical="center"/>
    </xf>
    <xf numFmtId="0" fontId="0" fillId="0" borderId="0">
      <alignment vertical="center"/>
    </xf>
  </cellStyleXfs>
  <cellXfs count="85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176" fontId="5" fillId="0" borderId="5" xfId="0" applyNumberFormat="1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176" fontId="4" fillId="0" borderId="0" xfId="0" applyNumberFormat="1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9" fillId="0" borderId="8" xfId="58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49" fontId="9" fillId="0" borderId="8" xfId="58" applyNumberFormat="1" applyFont="1" applyFill="1" applyBorder="1" applyAlignment="1">
      <alignment horizontal="center"/>
    </xf>
    <xf numFmtId="49" fontId="7" fillId="0" borderId="7" xfId="58" applyNumberFormat="1" applyFont="1" applyFill="1" applyBorder="1" applyAlignment="1" applyProtection="1">
      <alignment horizontal="center" vertical="center"/>
      <protection locked="0"/>
    </xf>
    <xf numFmtId="177" fontId="7" fillId="0" borderId="7" xfId="0" applyNumberFormat="1" applyFont="1" applyFill="1" applyBorder="1" applyAlignment="1">
      <alignment horizontal="center" vertical="center"/>
    </xf>
    <xf numFmtId="177" fontId="9" fillId="0" borderId="8" xfId="58" applyNumberFormat="1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2" fontId="10" fillId="0" borderId="7" xfId="0" applyNumberFormat="1" applyFont="1" applyFill="1" applyBorder="1" applyAlignment="1">
      <alignment horizontal="center" vertical="center" wrapText="1"/>
    </xf>
    <xf numFmtId="176" fontId="11" fillId="2" borderId="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178" fontId="0" fillId="2" borderId="0" xfId="0" applyNumberFormat="1" applyFont="1" applyFill="1"/>
    <xf numFmtId="9" fontId="4" fillId="0" borderId="1" xfId="0" applyNumberFormat="1" applyFont="1" applyFill="1" applyBorder="1" applyAlignment="1">
      <alignment horizontal="center" vertical="center"/>
    </xf>
    <xf numFmtId="179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9" fontId="4" fillId="0" borderId="3" xfId="0" applyNumberFormat="1" applyFont="1" applyFill="1" applyBorder="1" applyAlignment="1">
      <alignment horizontal="center" vertical="center"/>
    </xf>
    <xf numFmtId="179" fontId="4" fillId="0" borderId="3" xfId="0" applyNumberFormat="1" applyFont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9" fontId="5" fillId="0" borderId="5" xfId="0" applyNumberFormat="1" applyFont="1" applyFill="1" applyBorder="1" applyAlignment="1">
      <alignment horizontal="left" vertical="center"/>
    </xf>
    <xf numFmtId="179" fontId="5" fillId="0" borderId="5" xfId="0" applyNumberFormat="1" applyFont="1" applyBorder="1" applyAlignment="1">
      <alignment horizontal="left" vertical="center"/>
    </xf>
    <xf numFmtId="9" fontId="5" fillId="0" borderId="5" xfId="0" applyNumberFormat="1" applyFont="1" applyBorder="1" applyAlignment="1">
      <alignment horizontal="left" vertical="center"/>
    </xf>
    <xf numFmtId="9" fontId="4" fillId="0" borderId="0" xfId="0" applyNumberFormat="1" applyFont="1" applyFill="1" applyBorder="1" applyAlignment="1">
      <alignment horizontal="left" vertical="center"/>
    </xf>
    <xf numFmtId="179" fontId="4" fillId="2" borderId="0" xfId="0" applyNumberFormat="1" applyFont="1" applyFill="1" applyBorder="1" applyAlignment="1">
      <alignment horizontal="left" vertical="center"/>
    </xf>
    <xf numFmtId="9" fontId="4" fillId="2" borderId="0" xfId="0" applyNumberFormat="1" applyFont="1" applyFill="1" applyBorder="1" applyAlignment="1">
      <alignment horizontal="left" vertical="center"/>
    </xf>
    <xf numFmtId="177" fontId="6" fillId="0" borderId="7" xfId="0" applyNumberFormat="1" applyFont="1" applyFill="1" applyBorder="1" applyAlignment="1">
      <alignment horizontal="center" vertical="center" wrapText="1"/>
    </xf>
    <xf numFmtId="9" fontId="7" fillId="0" borderId="7" xfId="0" applyNumberFormat="1" applyFont="1" applyFill="1" applyBorder="1" applyAlignment="1">
      <alignment horizontal="center" vertical="center" wrapText="1"/>
    </xf>
    <xf numFmtId="179" fontId="7" fillId="0" borderId="7" xfId="0" applyNumberFormat="1" applyFont="1" applyFill="1" applyBorder="1" applyAlignment="1">
      <alignment horizontal="center" vertical="center" wrapText="1"/>
    </xf>
    <xf numFmtId="2" fontId="8" fillId="0" borderId="7" xfId="0" applyNumberFormat="1" applyFont="1" applyFill="1" applyBorder="1" applyAlignment="1">
      <alignment horizontal="center" vertical="center" wrapText="1"/>
    </xf>
    <xf numFmtId="177" fontId="8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0" fontId="12" fillId="0" borderId="11" xfId="58" applyFont="1" applyFill="1" applyBorder="1" applyAlignment="1">
      <alignment horizontal="left" vertical="center" wrapText="1"/>
    </xf>
    <xf numFmtId="49" fontId="9" fillId="0" borderId="12" xfId="58" applyNumberFormat="1" applyFont="1" applyFill="1" applyBorder="1" applyAlignment="1">
      <alignment horizontal="center"/>
    </xf>
    <xf numFmtId="177" fontId="6" fillId="0" borderId="0" xfId="0" applyNumberFormat="1" applyFont="1" applyFill="1" applyBorder="1" applyAlignment="1">
      <alignment horizontal="left"/>
    </xf>
    <xf numFmtId="177" fontId="4" fillId="0" borderId="1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77" fontId="4" fillId="0" borderId="3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177" fontId="4" fillId="2" borderId="0" xfId="0" applyNumberFormat="1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8" fillId="0" borderId="7" xfId="0" applyFont="1" applyBorder="1" applyAlignment="1">
      <alignment horizontal="center" vertical="center"/>
    </xf>
    <xf numFmtId="177" fontId="7" fillId="0" borderId="7" xfId="0" applyNumberFormat="1" applyFont="1" applyBorder="1" applyAlignment="1">
      <alignment horizontal="center" vertical="center"/>
    </xf>
    <xf numFmtId="177" fontId="9" fillId="3" borderId="8" xfId="58" applyNumberFormat="1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vertical="center"/>
    </xf>
    <xf numFmtId="0" fontId="7" fillId="0" borderId="1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 2" xfId="49"/>
    <cellStyle name="常规 6" xfId="50"/>
    <cellStyle name="常规 8" xfId="51"/>
    <cellStyle name="常规 9" xfId="52"/>
    <cellStyle name="常规 2 2" xfId="53"/>
    <cellStyle name="常规 10" xfId="54"/>
    <cellStyle name="常规 2" xfId="55"/>
    <cellStyle name="常规 23" xfId="56"/>
    <cellStyle name="常规 29" xfId="57"/>
    <cellStyle name="常规 3" xfId="58"/>
    <cellStyle name="常规 4" xfId="59"/>
    <cellStyle name="常规 5" xfId="60"/>
    <cellStyle name="常规 7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196850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196850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7"/>
  <sheetViews>
    <sheetView tabSelected="1" zoomScale="115" zoomScaleNormal="115" workbookViewId="0">
      <selection activeCell="E6" sqref="E$1:E$1048576"/>
    </sheetView>
  </sheetViews>
  <sheetFormatPr defaultColWidth="9" defaultRowHeight="13.5"/>
  <cols>
    <col min="1" max="1" width="5.975" style="7" customWidth="1"/>
    <col min="2" max="2" width="6.95" style="8" customWidth="1"/>
    <col min="3" max="3" width="6.625" style="7" customWidth="1"/>
    <col min="4" max="4" width="15.4333333333333" style="7" customWidth="1"/>
    <col min="5" max="5" width="10.2166666666667" style="9" customWidth="1"/>
    <col min="6" max="6" width="7.06666666666667" style="9" customWidth="1"/>
    <col min="7" max="7" width="8.25" style="10" customWidth="1"/>
    <col min="8" max="8" width="9.5" style="10" customWidth="1"/>
    <col min="9" max="9" width="8.80833333333333" style="9" customWidth="1"/>
    <col min="10" max="10" width="8.125" style="11" customWidth="1"/>
    <col min="11" max="11" width="5.64166666666667" style="12" customWidth="1"/>
    <col min="12" max="12" width="8.15" style="11" customWidth="1"/>
    <col min="13" max="13" width="9.5" style="11" customWidth="1"/>
    <col min="14" max="14" width="15.1083333333333" style="9" customWidth="1"/>
    <col min="15" max="15" width="19.5583333333333" style="9" customWidth="1"/>
    <col min="16" max="16" width="8.625" style="9" customWidth="1"/>
    <col min="17" max="17" width="4.89166666666667" style="9" customWidth="1"/>
    <col min="18" max="16384" width="9" style="9"/>
  </cols>
  <sheetData>
    <row r="1" s="1" customFormat="1" ht="23.25" customHeight="1" spans="1:21">
      <c r="A1" s="13"/>
      <c r="B1" s="14"/>
      <c r="C1" s="14"/>
      <c r="D1" s="14"/>
      <c r="E1" s="13"/>
      <c r="F1" s="13"/>
      <c r="G1" s="15"/>
      <c r="H1" s="15"/>
      <c r="I1" s="14"/>
      <c r="J1" s="14"/>
      <c r="K1" s="48"/>
      <c r="L1" s="14"/>
      <c r="M1" s="14"/>
      <c r="N1" s="49"/>
      <c r="O1" s="50"/>
      <c r="P1" s="49"/>
      <c r="Q1" s="49"/>
      <c r="R1" s="69"/>
      <c r="S1" s="13"/>
      <c r="T1" s="13"/>
      <c r="U1" s="70"/>
    </row>
    <row r="2" s="1" customFormat="1" ht="22.5" customHeight="1" spans="1:21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51"/>
      <c r="L2" s="17"/>
      <c r="M2" s="17"/>
      <c r="N2" s="52"/>
      <c r="O2" s="53"/>
      <c r="P2" s="52"/>
      <c r="Q2" s="52"/>
      <c r="R2" s="71"/>
      <c r="S2" s="18"/>
      <c r="T2" s="18"/>
      <c r="U2" s="72"/>
    </row>
    <row r="3" s="1" customFormat="1" ht="24.75" customHeight="1" spans="1:21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4"/>
      <c r="L3" s="21"/>
      <c r="M3" s="21"/>
      <c r="N3" s="55"/>
      <c r="O3" s="56"/>
      <c r="P3" s="55"/>
      <c r="Q3" s="55"/>
      <c r="R3" s="73"/>
      <c r="S3" s="22"/>
      <c r="T3" s="22"/>
      <c r="U3" s="74"/>
    </row>
    <row r="4" s="2" customFormat="1" ht="24.75" customHeight="1" spans="1:21">
      <c r="A4" s="24" t="s">
        <v>2</v>
      </c>
      <c r="B4" s="25"/>
      <c r="C4" s="25"/>
      <c r="D4" s="25"/>
      <c r="E4" s="26"/>
      <c r="F4" s="26"/>
      <c r="G4" s="27"/>
      <c r="H4" s="27"/>
      <c r="I4" s="25"/>
      <c r="J4" s="25"/>
      <c r="K4" s="57"/>
      <c r="L4" s="25"/>
      <c r="M4" s="25"/>
      <c r="N4" s="58"/>
      <c r="O4" s="59"/>
      <c r="P4" s="58"/>
      <c r="Q4" s="58"/>
      <c r="R4" s="75"/>
      <c r="S4" s="26"/>
      <c r="T4" s="26"/>
      <c r="U4" s="26"/>
    </row>
    <row r="5" s="2" customFormat="1" ht="25.5" customHeight="1" spans="1:21">
      <c r="A5" s="24" t="s">
        <v>3</v>
      </c>
      <c r="B5" s="25"/>
      <c r="C5" s="25"/>
      <c r="D5" s="25"/>
      <c r="E5" s="26"/>
      <c r="F5" s="26"/>
      <c r="G5" s="27"/>
      <c r="H5" s="27"/>
      <c r="I5" s="25"/>
      <c r="J5" s="25"/>
      <c r="K5" s="57"/>
      <c r="L5" s="25"/>
      <c r="M5" s="25"/>
      <c r="N5" s="58"/>
      <c r="O5" s="59"/>
      <c r="P5" s="58"/>
      <c r="Q5" s="58"/>
      <c r="R5" s="75"/>
      <c r="S5" s="26"/>
      <c r="T5" s="26"/>
      <c r="U5" s="26"/>
    </row>
    <row r="6" s="3" customFormat="1" ht="24.75" customHeight="1" spans="1:17">
      <c r="A6" s="28" t="s">
        <v>4</v>
      </c>
      <c r="B6" s="28" t="s">
        <v>5</v>
      </c>
      <c r="C6" s="29" t="s">
        <v>6</v>
      </c>
      <c r="D6" s="28" t="s">
        <v>7</v>
      </c>
      <c r="E6" s="28" t="s">
        <v>8</v>
      </c>
      <c r="F6" s="28" t="s">
        <v>9</v>
      </c>
      <c r="G6" s="30" t="s">
        <v>10</v>
      </c>
      <c r="H6" s="30" t="s">
        <v>11</v>
      </c>
      <c r="I6" s="28" t="s">
        <v>12</v>
      </c>
      <c r="J6" s="60" t="s">
        <v>13</v>
      </c>
      <c r="K6" s="61" t="s">
        <v>14</v>
      </c>
      <c r="L6" s="62" t="s">
        <v>15</v>
      </c>
      <c r="M6" s="60" t="s">
        <v>16</v>
      </c>
      <c r="N6" s="28" t="s">
        <v>17</v>
      </c>
      <c r="O6" s="28" t="s">
        <v>18</v>
      </c>
      <c r="P6" s="28" t="s">
        <v>19</v>
      </c>
      <c r="Q6" s="76" t="s">
        <v>20</v>
      </c>
    </row>
    <row r="7" s="4" customFormat="1" ht="18.6" customHeight="1" spans="1:17">
      <c r="A7" s="31">
        <f>ROW()-6</f>
        <v>1</v>
      </c>
      <c r="B7" s="32" t="s">
        <v>21</v>
      </c>
      <c r="C7" s="79" t="s">
        <v>22</v>
      </c>
      <c r="D7" s="34" t="s">
        <v>23</v>
      </c>
      <c r="E7" s="35" t="s">
        <v>24</v>
      </c>
      <c r="F7" s="79" t="s">
        <v>25</v>
      </c>
      <c r="G7" s="80">
        <v>1</v>
      </c>
      <c r="H7" s="81">
        <v>1</v>
      </c>
      <c r="I7" s="63">
        <f>G7*270</f>
        <v>270</v>
      </c>
      <c r="J7" s="64">
        <f>G7*13.77</f>
        <v>13.77</v>
      </c>
      <c r="K7" s="65">
        <v>0.8</v>
      </c>
      <c r="L7" s="64">
        <f>J7*K7</f>
        <v>11.016</v>
      </c>
      <c r="M7" s="80">
        <f>G7*2.754</f>
        <v>2.754</v>
      </c>
      <c r="N7" s="82" t="s">
        <v>26</v>
      </c>
      <c r="O7" s="67" t="s">
        <v>27</v>
      </c>
      <c r="P7" s="29"/>
      <c r="Q7" s="77"/>
    </row>
    <row r="8" s="4" customFormat="1" ht="18.6" customHeight="1" spans="1:17">
      <c r="A8" s="31">
        <f t="shared" ref="A8:A15" si="0">ROW()-6</f>
        <v>2</v>
      </c>
      <c r="B8" s="32" t="s">
        <v>28</v>
      </c>
      <c r="C8" s="79" t="s">
        <v>22</v>
      </c>
      <c r="D8" s="34" t="s">
        <v>29</v>
      </c>
      <c r="E8" s="35" t="s">
        <v>30</v>
      </c>
      <c r="F8" s="79" t="s">
        <v>25</v>
      </c>
      <c r="G8" s="80">
        <v>8</v>
      </c>
      <c r="H8" s="81">
        <v>8</v>
      </c>
      <c r="I8" s="63">
        <f t="shared" ref="I8:I15" si="1">G8*270</f>
        <v>2160</v>
      </c>
      <c r="J8" s="64">
        <f t="shared" ref="J8:J16" si="2">G8*13.77</f>
        <v>110.16</v>
      </c>
      <c r="K8" s="65">
        <v>0.8</v>
      </c>
      <c r="L8" s="64">
        <f t="shared" ref="L8:L15" si="3">J8*K8</f>
        <v>88.128</v>
      </c>
      <c r="M8" s="80">
        <f t="shared" ref="M8:M15" si="4">G8*2.754</f>
        <v>22.032</v>
      </c>
      <c r="N8" s="66" t="s">
        <v>31</v>
      </c>
      <c r="O8" s="67" t="s">
        <v>27</v>
      </c>
      <c r="P8" s="29"/>
      <c r="Q8" s="77"/>
    </row>
    <row r="9" s="4" customFormat="1" ht="18.6" customHeight="1" spans="1:17">
      <c r="A9" s="31">
        <f t="shared" si="0"/>
        <v>3</v>
      </c>
      <c r="B9" s="32" t="s">
        <v>32</v>
      </c>
      <c r="C9" s="79" t="s">
        <v>22</v>
      </c>
      <c r="D9" s="34" t="s">
        <v>33</v>
      </c>
      <c r="E9" s="35" t="s">
        <v>34</v>
      </c>
      <c r="F9" s="79" t="s">
        <v>25</v>
      </c>
      <c r="G9" s="80">
        <v>30</v>
      </c>
      <c r="H9" s="81">
        <v>30</v>
      </c>
      <c r="I9" s="63">
        <f t="shared" si="1"/>
        <v>8100</v>
      </c>
      <c r="J9" s="64">
        <f t="shared" si="2"/>
        <v>413.1</v>
      </c>
      <c r="K9" s="65">
        <v>0.8</v>
      </c>
      <c r="L9" s="64">
        <f t="shared" si="3"/>
        <v>330.48</v>
      </c>
      <c r="M9" s="80">
        <f t="shared" si="4"/>
        <v>82.62</v>
      </c>
      <c r="N9" s="66" t="s">
        <v>35</v>
      </c>
      <c r="O9" s="67" t="s">
        <v>27</v>
      </c>
      <c r="P9" s="29"/>
      <c r="Q9" s="77"/>
    </row>
    <row r="10" s="78" customFormat="1" ht="18.6" customHeight="1" spans="1:17">
      <c r="A10" s="31">
        <f t="shared" si="0"/>
        <v>4</v>
      </c>
      <c r="B10" s="32" t="s">
        <v>36</v>
      </c>
      <c r="C10" s="79" t="s">
        <v>22</v>
      </c>
      <c r="D10" s="34" t="s">
        <v>37</v>
      </c>
      <c r="E10" s="35" t="s">
        <v>38</v>
      </c>
      <c r="F10" s="79" t="s">
        <v>39</v>
      </c>
      <c r="G10" s="80">
        <v>20</v>
      </c>
      <c r="H10" s="81">
        <v>20</v>
      </c>
      <c r="I10" s="63">
        <f t="shared" si="1"/>
        <v>5400</v>
      </c>
      <c r="J10" s="64">
        <f t="shared" si="2"/>
        <v>275.4</v>
      </c>
      <c r="K10" s="65">
        <v>0.8</v>
      </c>
      <c r="L10" s="64">
        <f t="shared" si="3"/>
        <v>220.32</v>
      </c>
      <c r="M10" s="80">
        <f t="shared" si="4"/>
        <v>55.08</v>
      </c>
      <c r="N10" s="66" t="s">
        <v>40</v>
      </c>
      <c r="O10" s="67" t="s">
        <v>27</v>
      </c>
      <c r="P10" s="29"/>
      <c r="Q10" s="84"/>
    </row>
    <row r="11" s="4" customFormat="1" ht="18.6" customHeight="1" spans="1:17">
      <c r="A11" s="31">
        <f t="shared" si="0"/>
        <v>5</v>
      </c>
      <c r="B11" s="32" t="s">
        <v>41</v>
      </c>
      <c r="C11" s="79" t="s">
        <v>22</v>
      </c>
      <c r="D11" s="34" t="s">
        <v>42</v>
      </c>
      <c r="E11" s="35" t="s">
        <v>43</v>
      </c>
      <c r="F11" s="79" t="s">
        <v>39</v>
      </c>
      <c r="G11" s="80">
        <v>99</v>
      </c>
      <c r="H11" s="81">
        <v>99</v>
      </c>
      <c r="I11" s="63">
        <f t="shared" si="1"/>
        <v>26730</v>
      </c>
      <c r="J11" s="64">
        <f t="shared" si="2"/>
        <v>1363.23</v>
      </c>
      <c r="K11" s="65">
        <v>0.8</v>
      </c>
      <c r="L11" s="64">
        <f t="shared" si="3"/>
        <v>1090.584</v>
      </c>
      <c r="M11" s="80">
        <f t="shared" si="4"/>
        <v>272.646</v>
      </c>
      <c r="N11" s="66" t="s">
        <v>44</v>
      </c>
      <c r="O11" s="67" t="s">
        <v>27</v>
      </c>
      <c r="P11" s="29"/>
      <c r="Q11" s="77"/>
    </row>
    <row r="12" s="4" customFormat="1" ht="18.6" customHeight="1" spans="1:17">
      <c r="A12" s="31">
        <f t="shared" si="0"/>
        <v>6</v>
      </c>
      <c r="B12" s="32" t="s">
        <v>45</v>
      </c>
      <c r="C12" s="79" t="s">
        <v>22</v>
      </c>
      <c r="D12" s="34" t="s">
        <v>37</v>
      </c>
      <c r="E12" s="35" t="s">
        <v>46</v>
      </c>
      <c r="F12" s="79" t="s">
        <v>39</v>
      </c>
      <c r="G12" s="80">
        <v>4</v>
      </c>
      <c r="H12" s="81">
        <v>4</v>
      </c>
      <c r="I12" s="63">
        <f t="shared" si="1"/>
        <v>1080</v>
      </c>
      <c r="J12" s="64">
        <f t="shared" si="2"/>
        <v>55.08</v>
      </c>
      <c r="K12" s="65">
        <v>0.8</v>
      </c>
      <c r="L12" s="64">
        <f t="shared" si="3"/>
        <v>44.064</v>
      </c>
      <c r="M12" s="80">
        <f t="shared" si="4"/>
        <v>11.016</v>
      </c>
      <c r="N12" s="66" t="s">
        <v>47</v>
      </c>
      <c r="O12" s="67" t="s">
        <v>27</v>
      </c>
      <c r="P12" s="29"/>
      <c r="Q12" s="77"/>
    </row>
    <row r="13" s="4" customFormat="1" ht="18.6" customHeight="1" spans="1:17">
      <c r="A13" s="31">
        <f t="shared" si="0"/>
        <v>7</v>
      </c>
      <c r="B13" s="32" t="s">
        <v>48</v>
      </c>
      <c r="C13" s="79" t="s">
        <v>22</v>
      </c>
      <c r="D13" s="34" t="s">
        <v>49</v>
      </c>
      <c r="E13" s="35" t="s">
        <v>50</v>
      </c>
      <c r="F13" s="79" t="s">
        <v>39</v>
      </c>
      <c r="G13" s="80">
        <v>2</v>
      </c>
      <c r="H13" s="81">
        <v>2</v>
      </c>
      <c r="I13" s="63">
        <f t="shared" si="1"/>
        <v>540</v>
      </c>
      <c r="J13" s="64">
        <f t="shared" si="2"/>
        <v>27.54</v>
      </c>
      <c r="K13" s="65">
        <v>0.8</v>
      </c>
      <c r="L13" s="64">
        <f t="shared" si="3"/>
        <v>22.032</v>
      </c>
      <c r="M13" s="80">
        <f t="shared" si="4"/>
        <v>5.508</v>
      </c>
      <c r="N13" s="66" t="s">
        <v>51</v>
      </c>
      <c r="O13" s="67" t="s">
        <v>27</v>
      </c>
      <c r="P13" s="83"/>
      <c r="Q13" s="77"/>
    </row>
    <row r="14" s="4" customFormat="1" ht="18.6" customHeight="1" spans="1:17">
      <c r="A14" s="31">
        <f t="shared" si="0"/>
        <v>8</v>
      </c>
      <c r="B14" s="32" t="s">
        <v>52</v>
      </c>
      <c r="C14" s="79" t="s">
        <v>22</v>
      </c>
      <c r="D14" s="34" t="s">
        <v>53</v>
      </c>
      <c r="E14" s="35" t="s">
        <v>54</v>
      </c>
      <c r="F14" s="79" t="s">
        <v>39</v>
      </c>
      <c r="G14" s="80">
        <v>5</v>
      </c>
      <c r="H14" s="81">
        <v>5</v>
      </c>
      <c r="I14" s="63">
        <f t="shared" si="1"/>
        <v>1350</v>
      </c>
      <c r="J14" s="64">
        <f t="shared" si="2"/>
        <v>68.85</v>
      </c>
      <c r="K14" s="65">
        <v>0.8</v>
      </c>
      <c r="L14" s="64">
        <f t="shared" si="3"/>
        <v>55.08</v>
      </c>
      <c r="M14" s="80">
        <f t="shared" si="4"/>
        <v>13.77</v>
      </c>
      <c r="N14" s="66" t="s">
        <v>55</v>
      </c>
      <c r="O14" s="67" t="s">
        <v>27</v>
      </c>
      <c r="P14" s="29"/>
      <c r="Q14" s="77"/>
    </row>
    <row r="15" s="5" customFormat="1" ht="18.6" customHeight="1" spans="1:17">
      <c r="A15" s="38" t="s">
        <v>56</v>
      </c>
      <c r="B15" s="39"/>
      <c r="C15" s="39"/>
      <c r="D15" s="40"/>
      <c r="E15" s="40"/>
      <c r="F15" s="41"/>
      <c r="G15" s="42">
        <f>SUM(G7:G14)</f>
        <v>169</v>
      </c>
      <c r="H15" s="42">
        <f>SUM(H7:H14)</f>
        <v>169</v>
      </c>
      <c r="I15" s="63">
        <f>SUM(I7:I14)</f>
        <v>45630</v>
      </c>
      <c r="J15" s="64">
        <f t="shared" si="2"/>
        <v>2327.13</v>
      </c>
      <c r="K15" s="65"/>
      <c r="L15" s="64">
        <f>SUM(L7:L14)</f>
        <v>1861.704</v>
      </c>
      <c r="M15" s="64">
        <f>SUM(M7:M14)</f>
        <v>465.426</v>
      </c>
      <c r="N15" s="40"/>
      <c r="O15" s="40"/>
      <c r="P15" s="41"/>
      <c r="Q15" s="41"/>
    </row>
    <row r="16" s="6" customFormat="1" ht="15" customHeight="1" spans="1:17">
      <c r="A16" s="43" t="s">
        <v>57</v>
      </c>
      <c r="B16" s="44"/>
      <c r="C16" s="45"/>
      <c r="D16" s="45"/>
      <c r="E16" s="43" t="s">
        <v>58</v>
      </c>
      <c r="F16" s="43"/>
      <c r="G16" s="46"/>
      <c r="H16" s="10"/>
      <c r="I16" s="9"/>
      <c r="J16" s="11"/>
      <c r="K16" s="12"/>
      <c r="L16" s="11"/>
      <c r="M16" s="11"/>
      <c r="N16" s="68"/>
      <c r="O16" s="43"/>
      <c r="P16" s="43"/>
      <c r="Q16" s="43"/>
    </row>
    <row r="17" spans="8:8">
      <c r="H17" s="47"/>
    </row>
  </sheetData>
  <mergeCells count="6">
    <mergeCell ref="A1:U1"/>
    <mergeCell ref="A2:U2"/>
    <mergeCell ref="A3:U3"/>
    <mergeCell ref="A4:U4"/>
    <mergeCell ref="A5:U5"/>
    <mergeCell ref="A15:B1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0"/>
  <sheetViews>
    <sheetView zoomScale="115" zoomScaleNormal="115" workbookViewId="0">
      <selection activeCell="O1" sqref="O$1:O$1048576"/>
    </sheetView>
  </sheetViews>
  <sheetFormatPr defaultColWidth="9" defaultRowHeight="13.5"/>
  <cols>
    <col min="1" max="1" width="5.975" style="7" customWidth="1"/>
    <col min="2" max="2" width="6.95" style="8" customWidth="1"/>
    <col min="3" max="3" width="6.625" style="7" customWidth="1"/>
    <col min="4" max="4" width="15.4333333333333" style="7" customWidth="1"/>
    <col min="5" max="5" width="10.2166666666667" style="9" customWidth="1"/>
    <col min="6" max="6" width="7.06666666666667" style="9" customWidth="1"/>
    <col min="7" max="7" width="8.25" style="10" customWidth="1"/>
    <col min="8" max="8" width="9.5" style="10" customWidth="1"/>
    <col min="9" max="9" width="8.80833333333333" style="9" customWidth="1"/>
    <col min="10" max="10" width="8.125" style="11" customWidth="1"/>
    <col min="11" max="11" width="5.64166666666667" style="12" customWidth="1"/>
    <col min="12" max="12" width="8.15" style="11" customWidth="1"/>
    <col min="13" max="13" width="9.5" style="11" customWidth="1"/>
    <col min="14" max="14" width="15.1083333333333" style="9" customWidth="1"/>
    <col min="15" max="15" width="19.5583333333333" style="9" customWidth="1"/>
    <col min="16" max="16" width="8.625" style="9" customWidth="1"/>
    <col min="17" max="17" width="4.89166666666667" style="9" customWidth="1"/>
    <col min="18" max="16384" width="9" style="9"/>
  </cols>
  <sheetData>
    <row r="1" s="1" customFormat="1" ht="23.25" customHeight="1" spans="1:21">
      <c r="A1" s="13"/>
      <c r="B1" s="14"/>
      <c r="C1" s="14"/>
      <c r="D1" s="14"/>
      <c r="E1" s="13"/>
      <c r="F1" s="13"/>
      <c r="G1" s="15"/>
      <c r="H1" s="15"/>
      <c r="I1" s="14"/>
      <c r="J1" s="14"/>
      <c r="K1" s="48"/>
      <c r="L1" s="14"/>
      <c r="M1" s="14"/>
      <c r="N1" s="49"/>
      <c r="O1" s="50"/>
      <c r="P1" s="49"/>
      <c r="Q1" s="49"/>
      <c r="R1" s="69"/>
      <c r="S1" s="13"/>
      <c r="T1" s="13"/>
      <c r="U1" s="70"/>
    </row>
    <row r="2" s="1" customFormat="1" ht="22.5" customHeight="1" spans="1:21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51"/>
      <c r="L2" s="17"/>
      <c r="M2" s="17"/>
      <c r="N2" s="52"/>
      <c r="O2" s="53"/>
      <c r="P2" s="52"/>
      <c r="Q2" s="52"/>
      <c r="R2" s="71"/>
      <c r="S2" s="18"/>
      <c r="T2" s="18"/>
      <c r="U2" s="72"/>
    </row>
    <row r="3" s="1" customFormat="1" ht="24.75" customHeight="1" spans="1:21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4"/>
      <c r="L3" s="21"/>
      <c r="M3" s="21"/>
      <c r="N3" s="55"/>
      <c r="O3" s="56"/>
      <c r="P3" s="55"/>
      <c r="Q3" s="55"/>
      <c r="R3" s="73"/>
      <c r="S3" s="22"/>
      <c r="T3" s="22"/>
      <c r="U3" s="74"/>
    </row>
    <row r="4" s="2" customFormat="1" ht="24.75" customHeight="1" spans="1:21">
      <c r="A4" s="24" t="s">
        <v>2</v>
      </c>
      <c r="B4" s="25"/>
      <c r="C4" s="25"/>
      <c r="D4" s="25"/>
      <c r="E4" s="26"/>
      <c r="F4" s="26"/>
      <c r="G4" s="27"/>
      <c r="H4" s="27"/>
      <c r="I4" s="25"/>
      <c r="J4" s="25"/>
      <c r="K4" s="57"/>
      <c r="L4" s="25"/>
      <c r="M4" s="25"/>
      <c r="N4" s="58"/>
      <c r="O4" s="59"/>
      <c r="P4" s="58"/>
      <c r="Q4" s="58"/>
      <c r="R4" s="75"/>
      <c r="S4" s="26"/>
      <c r="T4" s="26"/>
      <c r="U4" s="26"/>
    </row>
    <row r="5" s="2" customFormat="1" ht="25.5" customHeight="1" spans="1:21">
      <c r="A5" s="24" t="s">
        <v>59</v>
      </c>
      <c r="B5" s="25"/>
      <c r="C5" s="25"/>
      <c r="D5" s="25"/>
      <c r="E5" s="26"/>
      <c r="F5" s="26"/>
      <c r="G5" s="27"/>
      <c r="H5" s="27"/>
      <c r="I5" s="25"/>
      <c r="J5" s="25"/>
      <c r="K5" s="57"/>
      <c r="L5" s="25"/>
      <c r="M5" s="25"/>
      <c r="N5" s="58"/>
      <c r="O5" s="59"/>
      <c r="P5" s="58"/>
      <c r="Q5" s="58"/>
      <c r="R5" s="75"/>
      <c r="S5" s="26"/>
      <c r="T5" s="26"/>
      <c r="U5" s="26"/>
    </row>
    <row r="6" s="3" customFormat="1" ht="24.75" customHeight="1" spans="1:17">
      <c r="A6" s="28" t="s">
        <v>4</v>
      </c>
      <c r="B6" s="28" t="s">
        <v>5</v>
      </c>
      <c r="C6" s="29" t="s">
        <v>6</v>
      </c>
      <c r="D6" s="28" t="s">
        <v>7</v>
      </c>
      <c r="E6" s="28" t="s">
        <v>8</v>
      </c>
      <c r="F6" s="28" t="s">
        <v>9</v>
      </c>
      <c r="G6" s="30" t="s">
        <v>10</v>
      </c>
      <c r="H6" s="30" t="s">
        <v>11</v>
      </c>
      <c r="I6" s="28" t="s">
        <v>12</v>
      </c>
      <c r="J6" s="60" t="s">
        <v>13</v>
      </c>
      <c r="K6" s="61" t="s">
        <v>14</v>
      </c>
      <c r="L6" s="62" t="s">
        <v>15</v>
      </c>
      <c r="M6" s="60" t="s">
        <v>16</v>
      </c>
      <c r="N6" s="28" t="s">
        <v>17</v>
      </c>
      <c r="O6" s="28" t="s">
        <v>18</v>
      </c>
      <c r="P6" s="28" t="s">
        <v>19</v>
      </c>
      <c r="Q6" s="76" t="s">
        <v>20</v>
      </c>
    </row>
    <row r="7" s="4" customFormat="1" ht="18.6" customHeight="1" spans="1:17">
      <c r="A7" s="31">
        <f>ROW()-6</f>
        <v>1</v>
      </c>
      <c r="B7" s="32" t="s">
        <v>60</v>
      </c>
      <c r="C7" s="33" t="s">
        <v>22</v>
      </c>
      <c r="D7" s="34" t="s">
        <v>61</v>
      </c>
      <c r="E7" s="35" t="s">
        <v>62</v>
      </c>
      <c r="F7" s="33" t="s">
        <v>39</v>
      </c>
      <c r="G7" s="36">
        <v>360.91</v>
      </c>
      <c r="H7" s="37">
        <v>360.91</v>
      </c>
      <c r="I7" s="63">
        <f>G7*270</f>
        <v>97445.7</v>
      </c>
      <c r="J7" s="64">
        <f>G7*13.77</f>
        <v>4969.7307</v>
      </c>
      <c r="K7" s="65">
        <v>0.8</v>
      </c>
      <c r="L7" s="64">
        <f>J7*K7</f>
        <v>3975.78456</v>
      </c>
      <c r="M7" s="36">
        <f>G7*2.754</f>
        <v>993.94614</v>
      </c>
      <c r="N7" s="66" t="s">
        <v>63</v>
      </c>
      <c r="O7" s="67" t="s">
        <v>27</v>
      </c>
      <c r="P7" s="29"/>
      <c r="Q7" s="77"/>
    </row>
    <row r="8" s="5" customFormat="1" ht="18.6" customHeight="1" spans="1:17">
      <c r="A8" s="38" t="s">
        <v>56</v>
      </c>
      <c r="B8" s="39"/>
      <c r="C8" s="39"/>
      <c r="D8" s="40"/>
      <c r="E8" s="40"/>
      <c r="F8" s="41"/>
      <c r="G8" s="42">
        <f>SUM(G7:G7)</f>
        <v>360.91</v>
      </c>
      <c r="H8" s="42">
        <f>SUM(H7:H7)</f>
        <v>360.91</v>
      </c>
      <c r="I8" s="63">
        <f>SUM(I7:I7)</f>
        <v>97445.7</v>
      </c>
      <c r="J8" s="64">
        <f>G8*13.77</f>
        <v>4969.7307</v>
      </c>
      <c r="K8" s="65"/>
      <c r="L8" s="64">
        <f>SUM(L7:L7)</f>
        <v>3975.78456</v>
      </c>
      <c r="M8" s="64">
        <f>SUM(M7:M7)</f>
        <v>993.94614</v>
      </c>
      <c r="N8" s="40"/>
      <c r="O8" s="40"/>
      <c r="P8" s="41"/>
      <c r="Q8" s="41"/>
    </row>
    <row r="9" s="6" customFormat="1" ht="15" customHeight="1" spans="1:17">
      <c r="A9" s="43" t="s">
        <v>57</v>
      </c>
      <c r="B9" s="44"/>
      <c r="C9" s="45"/>
      <c r="D9" s="45"/>
      <c r="E9" s="43" t="s">
        <v>58</v>
      </c>
      <c r="F9" s="43"/>
      <c r="G9" s="46"/>
      <c r="H9" s="10"/>
      <c r="I9" s="9"/>
      <c r="J9" s="11"/>
      <c r="K9" s="12"/>
      <c r="L9" s="11"/>
      <c r="M9" s="11"/>
      <c r="N9" s="68"/>
      <c r="O9" s="43"/>
      <c r="P9" s="43"/>
      <c r="Q9" s="43"/>
    </row>
    <row r="10" spans="8:8">
      <c r="H10" s="47"/>
    </row>
  </sheetData>
  <mergeCells count="6">
    <mergeCell ref="A1:U1"/>
    <mergeCell ref="A2:U2"/>
    <mergeCell ref="A3:U3"/>
    <mergeCell ref="A4:U4"/>
    <mergeCell ref="A5:U5"/>
    <mergeCell ref="A8:B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大豆散户</vt:lpstr>
      <vt:lpstr>大户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鑫童</cp:lastModifiedBy>
  <dcterms:created xsi:type="dcterms:W3CDTF">2006-09-16T00:00:00Z</dcterms:created>
  <cp:lastPrinted>2021-07-08T03:48:00Z</cp:lastPrinted>
  <dcterms:modified xsi:type="dcterms:W3CDTF">2024-06-13T11:19:48Z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03064C0F41F54C799D366EA42706636F_13</vt:lpwstr>
  </property>
</Properties>
</file>