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622"/>
  </bookViews>
  <sheets>
    <sheet name="玉米散户" sheetId="18" r:id="rId1"/>
  </sheets>
  <definedNames>
    <definedName name="_xlnm._FilterDatabase" localSheetId="0" hidden="1">玉米散户!$A$6:$U$37</definedName>
    <definedName name="_xlnm.Print_Area" localSheetId="0">玉米散户!$A$1:$Q$37</definedName>
    <definedName name="_xlnm.Print_Titles" localSheetId="0">玉米散户!$1:$6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<sst xmlns="http://schemas.openxmlformats.org/spreadsheetml/2006/main" count="227" uniqueCount="152">
  <si>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</si>
  <si>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</si>
  <si>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 铁岭县镇西堡镇李家屯村民委员会     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收入保险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投保作物：  玉米    所在村名：   李家屯村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</si>
  <si>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铁岭县镇西堡镇李家屯村田丹等29户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1120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6.1  </t>
    </r>
    <r>
      <rPr>
        <sz val="10"/>
        <rFont val="宋体"/>
        <charset val="134"/>
      </rPr>
      <t>%   单位保费：</t>
    </r>
    <r>
      <rPr>
        <u/>
        <sz val="10"/>
        <rFont val="宋体"/>
        <charset val="134"/>
      </rPr>
      <t xml:space="preserve"> 68.32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</si>
  <si>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</si>
  <si>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</si>
  <si>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</si>
  <si>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</si>
  <si>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联系方式</t>
  </si>
  <si>
    <t>种植
地点</t>
  </si>
  <si>
    <t>种植数量(亩)</t>
  </si>
  <si>
    <t>保险数量(亩)</t>
  </si>
  <si>
    <t>保险金额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</si>
  <si>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</si>
  <si>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</si>
  <si>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</si>
  <si>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</si>
  <si>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</si>
  <si>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</t>
  </si>
  <si>
    <t>被保险人
签字</t>
  </si>
  <si>
    <t>备注</t>
  </si>
  <si>
    <t>田丹</t>
  </si>
  <si>
    <t>李家屯村</t>
  </si>
  <si>
    <t>211221********2141</t>
  </si>
  <si>
    <t>138****1983</t>
  </si>
  <si>
    <t>北沟、火石岭</t>
  </si>
  <si>
    <t>621449********08461</t>
  </si>
  <si>
    <t>镇西堡信用社</t>
  </si>
  <si>
    <t>田德利</t>
  </si>
  <si>
    <t>211221********2119</t>
  </si>
  <si>
    <t>152****8260</t>
  </si>
  <si>
    <t>磨齿子、西沟</t>
  </si>
  <si>
    <t>621449********63259</t>
  </si>
  <si>
    <t>张明大</t>
  </si>
  <si>
    <t>211221********2137</t>
  </si>
  <si>
    <t>150****8601</t>
  </si>
  <si>
    <t>磨齿子、西沟、北沟</t>
  </si>
  <si>
    <t>621449********90477</t>
  </si>
  <si>
    <t>田德军</t>
  </si>
  <si>
    <t>211221********2110</t>
  </si>
  <si>
    <t>130****0119</t>
  </si>
  <si>
    <t>621449********84524</t>
  </si>
  <si>
    <t>田德清</t>
  </si>
  <si>
    <t>211221********2117</t>
  </si>
  <si>
    <t>621449********42899</t>
  </si>
  <si>
    <t>李国文</t>
  </si>
  <si>
    <t>211221********2155</t>
  </si>
  <si>
    <t>158****8498</t>
  </si>
  <si>
    <t>621449********87562</t>
  </si>
  <si>
    <t>田增芹</t>
  </si>
  <si>
    <t>211221********2122</t>
  </si>
  <si>
    <t>188****5978</t>
  </si>
  <si>
    <t>万里长城</t>
  </si>
  <si>
    <t>621449********01025</t>
  </si>
  <si>
    <t>李国陆</t>
  </si>
  <si>
    <t>158****9682</t>
  </si>
  <si>
    <t>西沟、北沟、杨树林</t>
  </si>
  <si>
    <t>621449********49806</t>
  </si>
  <si>
    <t>田志刚</t>
  </si>
  <si>
    <t>211221********2118</t>
  </si>
  <si>
    <t>156****3195</t>
  </si>
  <si>
    <t>大东沟</t>
  </si>
  <si>
    <t>503011********6556</t>
  </si>
  <si>
    <t>李品儒</t>
  </si>
  <si>
    <t>195****7448</t>
  </si>
  <si>
    <t>621449********23368</t>
  </si>
  <si>
    <t>曹启</t>
  </si>
  <si>
    <t>下塔子村</t>
  </si>
  <si>
    <t>187****7771</t>
  </si>
  <si>
    <t>河南老稻田</t>
  </si>
  <si>
    <t>502911********4973</t>
  </si>
  <si>
    <t>李忠旭</t>
  </si>
  <si>
    <t>211221********211X</t>
  </si>
  <si>
    <t>139****2673</t>
  </si>
  <si>
    <t>西沟</t>
  </si>
  <si>
    <t>621449********06232</t>
  </si>
  <si>
    <t>李国仁</t>
  </si>
  <si>
    <t>150****5245</t>
  </si>
  <si>
    <t>磨齿子</t>
  </si>
  <si>
    <t>621449********07347</t>
  </si>
  <si>
    <t>王文芳</t>
  </si>
  <si>
    <t>211221********2121</t>
  </si>
  <si>
    <t>182****3553</t>
  </si>
  <si>
    <t>621449********01256</t>
  </si>
  <si>
    <t>刘长江</t>
  </si>
  <si>
    <t>211221********2136</t>
  </si>
  <si>
    <t>139****4162</t>
  </si>
  <si>
    <t>和尚沟</t>
  </si>
  <si>
    <t>621449********32125</t>
  </si>
  <si>
    <t>陈春荣</t>
  </si>
  <si>
    <t>211221********2187</t>
  </si>
  <si>
    <t>133****4575</t>
  </si>
  <si>
    <t>和尚沟、西沟</t>
  </si>
  <si>
    <t>621449********00995</t>
  </si>
  <si>
    <t>杨金财</t>
  </si>
  <si>
    <t>158****2219</t>
  </si>
  <si>
    <t>北沟</t>
  </si>
  <si>
    <t>621449********00447</t>
  </si>
  <si>
    <t>李德新</t>
  </si>
  <si>
    <t>158****4917</t>
  </si>
  <si>
    <t>河南老稻田、北沟</t>
  </si>
  <si>
    <t>621449********33418</t>
  </si>
  <si>
    <t>李德贵</t>
  </si>
  <si>
    <t>152****6413</t>
  </si>
  <si>
    <t>河南老稻田、北沟、万里长城</t>
  </si>
  <si>
    <t>621449********28301</t>
  </si>
  <si>
    <t>张立军</t>
  </si>
  <si>
    <t>181****7878</t>
  </si>
  <si>
    <t>万里长城、官山</t>
  </si>
  <si>
    <t>621449********42352</t>
  </si>
  <si>
    <t>田云</t>
  </si>
  <si>
    <t>152****5697</t>
  </si>
  <si>
    <t>北沟、官山</t>
  </si>
  <si>
    <t>621449********84805</t>
  </si>
  <si>
    <t>沈忠军</t>
  </si>
  <si>
    <t>211221********2216</t>
  </si>
  <si>
    <t>152****2463</t>
  </si>
  <si>
    <t>621449********64421</t>
  </si>
  <si>
    <t>张书明</t>
  </si>
  <si>
    <t>211221********213X</t>
  </si>
  <si>
    <t>139****9486</t>
  </si>
  <si>
    <t>河南坝外地、北沟</t>
  </si>
  <si>
    <t>621449********11983</t>
  </si>
  <si>
    <t>马全林</t>
  </si>
  <si>
    <t>139****6362</t>
  </si>
  <si>
    <t>西山</t>
  </si>
  <si>
    <t>621449********98276</t>
  </si>
  <si>
    <t>李铁丰</t>
  </si>
  <si>
    <t>211221********2135</t>
  </si>
  <si>
    <t>133****3883</t>
  </si>
  <si>
    <t>狐狸沟、西沟</t>
  </si>
  <si>
    <t>621026********75757</t>
  </si>
  <si>
    <t>张庆军</t>
  </si>
  <si>
    <t>135****1387</t>
  </si>
  <si>
    <t>621449********76841</t>
  </si>
  <si>
    <t>李铁仁</t>
  </si>
  <si>
    <t>211221********2175</t>
  </si>
  <si>
    <t>139****3982</t>
  </si>
  <si>
    <t>狐狸沟</t>
  </si>
  <si>
    <t>621449********31130</t>
  </si>
  <si>
    <t>周楫</t>
  </si>
  <si>
    <t>211221********2111</t>
  </si>
  <si>
    <t>139****0914</t>
  </si>
  <si>
    <t>狼洞沟、北沟、河南坝外地</t>
  </si>
  <si>
    <t>621449********90469</t>
  </si>
  <si>
    <t>周军</t>
  </si>
  <si>
    <t>133****7654</t>
  </si>
  <si>
    <t>西沟、河南老稻田、磨齿子、狐狸沟</t>
  </si>
  <si>
    <t>621026********75880</t>
  </si>
  <si>
    <t>单页小计</t>
  </si>
  <si>
    <t xml:space="preserve">           填制：             </t>
  </si>
  <si>
    <t xml:space="preserve">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</si>
</sst>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color theme="1"/>
      <name val="宋体"/>
      <charset val="134"/>
      <scheme val="minor"/>
    </font>
    <font>
      <sz val="8"/>
      <color indexed="8"/>
      <name val="宋体"/>
      <charset val="134"/>
    </font>
    <font>
      <sz val="6"/>
      <color theme="1"/>
      <name val="宋体"/>
      <charset val="134"/>
      <scheme val="minor"/>
    </font>
    <font>
      <b/>
      <sz val="8"/>
      <name val="宋体"/>
      <charset val="134"/>
    </font>
    <font>
      <sz val="10"/>
      <name val="宋体"/>
      <charset val="134"/>
      <scheme val="major"/>
    </font>
    <font>
      <sz val="8"/>
      <color rgb="FF000000"/>
      <name val="宋体"/>
      <charset val="134"/>
    </font>
    <font>
      <sz val="8"/>
      <name val="宋体"/>
      <charset val="134"/>
      <scheme val="minor"/>
    </font>
    <font>
      <sz val="8"/>
      <color theme="1"/>
      <name val="Calibri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sz val="10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21" applyNumberFormat="0" applyAlignment="0" applyProtection="0">
      <alignment vertical="center"/>
    </xf>
    <xf numFmtId="0" fontId="28" fillId="5" borderId="22" applyNumberFormat="0" applyAlignment="0" applyProtection="0">
      <alignment vertical="center"/>
    </xf>
    <xf numFmtId="0" fontId="29" fillId="5" borderId="21" applyNumberFormat="0" applyAlignment="0" applyProtection="0">
      <alignment vertical="center"/>
    </xf>
    <xf numFmtId="0" fontId="30" fillId="6" borderId="23" applyNumberFormat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0" borderId="25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 wrapText="1"/>
    </xf>
    <xf numFmtId="176" fontId="8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177" fontId="10" fillId="0" borderId="7" xfId="0" applyNumberFormat="1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wrapText="1"/>
    </xf>
    <xf numFmtId="0" fontId="10" fillId="0" borderId="7" xfId="0" applyNumberFormat="1" applyFont="1" applyFill="1" applyBorder="1" applyAlignment="1">
      <alignment horizontal="center"/>
    </xf>
    <xf numFmtId="177" fontId="10" fillId="0" borderId="9" xfId="0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177" fontId="10" fillId="0" borderId="9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177" fontId="10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7" fontId="2" fillId="2" borderId="0" xfId="0" applyNumberFormat="1" applyFont="1" applyFill="1" applyBorder="1" applyAlignment="1">
      <alignment horizontal="left"/>
    </xf>
    <xf numFmtId="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left" vertical="center"/>
    </xf>
    <xf numFmtId="178" fontId="6" fillId="0" borderId="5" xfId="0" applyNumberFormat="1" applyFont="1" applyBorder="1" applyAlignment="1">
      <alignment horizontal="left" vertical="center"/>
    </xf>
    <xf numFmtId="9" fontId="6" fillId="0" borderId="5" xfId="0" applyNumberFormat="1" applyFont="1" applyBorder="1" applyAlignment="1">
      <alignment horizontal="left" vertical="center"/>
    </xf>
    <xf numFmtId="9" fontId="5" fillId="0" borderId="0" xfId="0" applyNumberFormat="1" applyFont="1" applyFill="1" applyBorder="1" applyAlignment="1">
      <alignment horizontal="left" vertical="center"/>
    </xf>
    <xf numFmtId="178" fontId="5" fillId="2" borderId="0" xfId="0" applyNumberFormat="1" applyFont="1" applyFill="1" applyBorder="1" applyAlignment="1">
      <alignment horizontal="left" vertical="center"/>
    </xf>
    <xf numFmtId="9" fontId="5" fillId="2" borderId="0" xfId="0" applyNumberFormat="1" applyFont="1" applyFill="1" applyBorder="1" applyAlignment="1">
      <alignment horizontal="left" vertical="center"/>
    </xf>
    <xf numFmtId="177" fontId="7" fillId="0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177" fontId="7" fillId="0" borderId="11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177" fontId="9" fillId="0" borderId="9" xfId="0" applyNumberFormat="1" applyFont="1" applyFill="1" applyBorder="1" applyAlignment="1">
      <alignment horizontal="center" vertical="center" wrapText="1"/>
    </xf>
    <xf numFmtId="177" fontId="15" fillId="0" borderId="7" xfId="0" applyNumberFormat="1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49" fontId="16" fillId="0" borderId="12" xfId="58" applyNumberFormat="1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 vertical="center" wrapText="1"/>
    </xf>
    <xf numFmtId="49" fontId="16" fillId="0" borderId="14" xfId="58" applyNumberFormat="1" applyFont="1" applyFill="1" applyBorder="1" applyAlignment="1">
      <alignment horizontal="center" vertical="center"/>
    </xf>
    <xf numFmtId="177" fontId="17" fillId="0" borderId="7" xfId="0" applyNumberFormat="1" applyFont="1" applyBorder="1" applyAlignment="1">
      <alignment horizontal="right"/>
    </xf>
    <xf numFmtId="49" fontId="16" fillId="0" borderId="7" xfId="58" applyNumberFormat="1" applyFont="1" applyFill="1" applyBorder="1" applyAlignment="1">
      <alignment horizontal="center"/>
    </xf>
    <xf numFmtId="177" fontId="14" fillId="0" borderId="0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49" fontId="18" fillId="0" borderId="0" xfId="58" applyNumberFormat="1" applyFont="1" applyFill="1" applyBorder="1" applyAlignment="1">
      <alignment horizontal="center"/>
    </xf>
    <xf numFmtId="0" fontId="0" fillId="0" borderId="0" xfId="0" applyFill="1" applyBorder="1"/>
    <xf numFmtId="177" fontId="5" fillId="0" borderId="1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626745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8"/>
  <sheetViews>
    <sheetView tabSelected="1" zoomScale="115" zoomScaleNormal="115" workbookViewId="0">
      <selection activeCell="N36" sqref="N36"/>
    </sheetView>
  </sheetViews>
  <sheetFormatPr defaultColWidth="9" defaultRowHeight="13.5"/>
  <cols>
    <col min="1" max="1" width="4.45833333333333" style="8" customWidth="1"/>
    <col min="2" max="2" width="6.40833333333333" style="9" customWidth="1"/>
    <col min="3" max="3" width="6.19166666666667" style="8" customWidth="1"/>
    <col min="4" max="4" width="13.9083333333333" style="8" customWidth="1"/>
    <col min="5" max="5" width="8.59166666666667" style="10" customWidth="1"/>
    <col min="6" max="6" width="10.7583333333333" style="10" customWidth="1"/>
    <col min="7" max="8" width="6.08333333333333" style="11" customWidth="1"/>
    <col min="9" max="9" width="8.36666666666667" style="10" customWidth="1"/>
    <col min="10" max="10" width="8.125" style="12" customWidth="1"/>
    <col min="11" max="11" width="5.31666666666667" style="13" customWidth="1"/>
    <col min="12" max="12" width="7.28333333333333" style="12" customWidth="1"/>
    <col min="13" max="13" width="6.95" style="12" customWidth="1"/>
    <col min="14" max="14" width="14.775" style="10" customWidth="1"/>
    <col min="15" max="15" width="10.1" style="10" customWidth="1"/>
    <col min="16" max="16" width="8.625" style="10" customWidth="1"/>
    <col min="17" max="17" width="7.625" style="10" customWidth="1"/>
    <col min="18" max="16384" width="9" style="10"/>
  </cols>
  <sheetData>
    <row r="1" s="1" customFormat="1" ht="23.25" customHeight="1" spans="1:21">
      <c r="A1" s="14"/>
      <c r="B1" s="15"/>
      <c r="C1" s="15"/>
      <c r="D1" s="15"/>
      <c r="E1" s="14"/>
      <c r="F1" s="14"/>
      <c r="G1" s="16"/>
      <c r="H1" s="16"/>
      <c r="I1" s="15"/>
      <c r="J1" s="15"/>
      <c r="K1" s="55"/>
      <c r="L1" s="15"/>
      <c r="M1" s="15"/>
      <c r="N1" s="56"/>
      <c r="O1" s="57"/>
      <c r="P1" s="56"/>
      <c r="Q1" s="56"/>
      <c r="R1" s="86"/>
      <c r="S1" s="14"/>
      <c r="T1" s="14"/>
      <c r="U1" s="87"/>
    </row>
    <row r="2" s="1" customFormat="1" ht="22.5" customHeight="1" spans="1:21">
      <c r="A2" s="17" t="s">
        <v>0</v>
      </c>
      <c r="B2" s="18"/>
      <c r="C2" s="18"/>
      <c r="D2" s="18"/>
      <c r="E2" s="19"/>
      <c r="F2" s="19"/>
      <c r="G2" s="20"/>
      <c r="H2" s="20"/>
      <c r="I2" s="18"/>
      <c r="J2" s="18"/>
      <c r="K2" s="58"/>
      <c r="L2" s="18"/>
      <c r="M2" s="18"/>
      <c r="N2" s="59"/>
      <c r="O2" s="60"/>
      <c r="P2" s="59"/>
      <c r="Q2" s="59"/>
      <c r="R2" s="88"/>
      <c r="S2" s="19"/>
      <c r="T2" s="19"/>
      <c r="U2" s="89"/>
    </row>
    <row r="3" s="1" customFormat="1" ht="24.75" customHeight="1" spans="1:21">
      <c r="A3" s="21" t="s">
        <v>1</v>
      </c>
      <c r="B3" s="22"/>
      <c r="C3" s="22"/>
      <c r="D3" s="22"/>
      <c r="E3" s="23"/>
      <c r="F3" s="23"/>
      <c r="G3" s="24"/>
      <c r="H3" s="24"/>
      <c r="I3" s="22"/>
      <c r="J3" s="22"/>
      <c r="K3" s="61"/>
      <c r="L3" s="22"/>
      <c r="M3" s="22"/>
      <c r="N3" s="62"/>
      <c r="O3" s="63"/>
      <c r="P3" s="62"/>
      <c r="Q3" s="62"/>
      <c r="R3" s="90"/>
      <c r="S3" s="23"/>
      <c r="T3" s="23"/>
      <c r="U3" s="91"/>
    </row>
    <row r="4" s="2" customFormat="1" ht="24.75" customHeight="1" spans="1:21">
      <c r="A4" s="25" t="s">
        <v>2</v>
      </c>
      <c r="B4" s="26"/>
      <c r="C4" s="26"/>
      <c r="D4" s="26"/>
      <c r="E4" s="27"/>
      <c r="F4" s="27"/>
      <c r="G4" s="28"/>
      <c r="H4" s="28"/>
      <c r="I4" s="26"/>
      <c r="J4" s="26"/>
      <c r="K4" s="64"/>
      <c r="L4" s="26"/>
      <c r="M4" s="26"/>
      <c r="N4" s="65"/>
      <c r="O4" s="66"/>
      <c r="P4" s="65"/>
      <c r="Q4" s="65"/>
      <c r="R4" s="92"/>
      <c r="S4" s="27"/>
      <c r="T4" s="27"/>
      <c r="U4" s="27"/>
    </row>
    <row r="5" s="2" customFormat="1" ht="25.5" customHeight="1" spans="1:21">
      <c r="A5" s="25" t="s">
        <v>3</v>
      </c>
      <c r="B5" s="26"/>
      <c r="C5" s="26"/>
      <c r="D5" s="26"/>
      <c r="E5" s="27"/>
      <c r="F5" s="27"/>
      <c r="G5" s="28"/>
      <c r="H5" s="28"/>
      <c r="I5" s="26"/>
      <c r="J5" s="26"/>
      <c r="K5" s="64"/>
      <c r="L5" s="26"/>
      <c r="M5" s="26"/>
      <c r="N5" s="65"/>
      <c r="O5" s="66"/>
      <c r="P5" s="65"/>
      <c r="Q5" s="65"/>
      <c r="R5" s="92"/>
      <c r="S5" s="27"/>
      <c r="T5" s="27"/>
      <c r="U5" s="27"/>
    </row>
    <row r="6" s="3" customFormat="1" ht="24.75" customHeight="1" spans="1:17">
      <c r="A6" s="29" t="s">
        <v>4</v>
      </c>
      <c r="B6" s="29" t="s">
        <v>5</v>
      </c>
      <c r="C6" s="29" t="s">
        <v>6</v>
      </c>
      <c r="D6" s="29" t="s">
        <v>7</v>
      </c>
      <c r="E6" s="29" t="s">
        <v>8</v>
      </c>
      <c r="F6" s="29" t="s">
        <v>9</v>
      </c>
      <c r="G6" s="30" t="s">
        <v>10</v>
      </c>
      <c r="H6" s="30" t="s">
        <v>11</v>
      </c>
      <c r="I6" s="29" t="s">
        <v>12</v>
      </c>
      <c r="J6" s="67" t="s">
        <v>13</v>
      </c>
      <c r="K6" s="68" t="s">
        <v>14</v>
      </c>
      <c r="L6" s="69" t="s">
        <v>15</v>
      </c>
      <c r="M6" s="70" t="s">
        <v>16</v>
      </c>
      <c r="N6" s="29" t="s">
        <v>17</v>
      </c>
      <c r="O6" s="29" t="s">
        <v>18</v>
      </c>
      <c r="P6" s="29" t="s">
        <v>19</v>
      </c>
      <c r="Q6" s="93" t="s">
        <v>20</v>
      </c>
    </row>
    <row r="7" s="4" customFormat="1" ht="18.6" customHeight="1" spans="1:17">
      <c r="A7" s="31">
        <v>1</v>
      </c>
      <c r="B7" s="32" t="s">
        <v>21</v>
      </c>
      <c r="C7" s="33" t="s">
        <v>22</v>
      </c>
      <c r="D7" s="34" t="s">
        <v>23</v>
      </c>
      <c r="E7" s="32" t="s">
        <v>24</v>
      </c>
      <c r="F7" s="35" t="s">
        <v>25</v>
      </c>
      <c r="G7" s="36">
        <v>16.7</v>
      </c>
      <c r="H7" s="36">
        <v>16.7</v>
      </c>
      <c r="I7" s="71">
        <f>G7*1120</f>
        <v>18704</v>
      </c>
      <c r="J7" s="72">
        <f>G7*68.32</f>
        <v>1140.944</v>
      </c>
      <c r="K7" s="73">
        <v>0.8</v>
      </c>
      <c r="L7" s="74">
        <f>J7*K7</f>
        <v>912.7552</v>
      </c>
      <c r="M7" s="75">
        <f>G7*13.664</f>
        <v>228.1888</v>
      </c>
      <c r="N7" s="76" t="s">
        <v>26</v>
      </c>
      <c r="O7" s="77" t="s">
        <v>27</v>
      </c>
      <c r="P7" s="29"/>
      <c r="Q7" s="94"/>
    </row>
    <row r="8" s="4" customFormat="1" ht="18.6" customHeight="1" spans="1:17">
      <c r="A8" s="31">
        <v>2</v>
      </c>
      <c r="B8" s="32" t="s">
        <v>28</v>
      </c>
      <c r="C8" s="33" t="s">
        <v>22</v>
      </c>
      <c r="D8" s="34" t="s">
        <v>29</v>
      </c>
      <c r="E8" s="32" t="s">
        <v>30</v>
      </c>
      <c r="F8" s="35" t="s">
        <v>31</v>
      </c>
      <c r="G8" s="36">
        <v>4.28</v>
      </c>
      <c r="H8" s="36">
        <v>4.28</v>
      </c>
      <c r="I8" s="71">
        <f t="shared" ref="I8:I35" si="0">G8*1120</f>
        <v>4793.6</v>
      </c>
      <c r="J8" s="72">
        <f t="shared" ref="J8:J35" si="1">G8*68.32</f>
        <v>292.4096</v>
      </c>
      <c r="K8" s="73">
        <v>0.8</v>
      </c>
      <c r="L8" s="74">
        <f t="shared" ref="L8:L35" si="2">J8*K8</f>
        <v>233.92768</v>
      </c>
      <c r="M8" s="75">
        <f t="shared" ref="M8:M35" si="3">G8*13.664</f>
        <v>58.48192</v>
      </c>
      <c r="N8" s="76" t="s">
        <v>32</v>
      </c>
      <c r="O8" s="77" t="s">
        <v>27</v>
      </c>
      <c r="P8" s="29"/>
      <c r="Q8" s="94"/>
    </row>
    <row r="9" s="4" customFormat="1" ht="18.6" customHeight="1" spans="1:17">
      <c r="A9" s="31">
        <v>3</v>
      </c>
      <c r="B9" s="32" t="s">
        <v>33</v>
      </c>
      <c r="C9" s="33" t="s">
        <v>22</v>
      </c>
      <c r="D9" s="34" t="s">
        <v>34</v>
      </c>
      <c r="E9" s="32" t="s">
        <v>35</v>
      </c>
      <c r="F9" s="35" t="s">
        <v>36</v>
      </c>
      <c r="G9" s="36">
        <v>57</v>
      </c>
      <c r="H9" s="36">
        <v>57</v>
      </c>
      <c r="I9" s="71">
        <f t="shared" si="0"/>
        <v>63840</v>
      </c>
      <c r="J9" s="72">
        <f t="shared" si="1"/>
        <v>3894.24</v>
      </c>
      <c r="K9" s="73">
        <v>0.8</v>
      </c>
      <c r="L9" s="74">
        <f t="shared" si="2"/>
        <v>3115.392</v>
      </c>
      <c r="M9" s="75">
        <f t="shared" si="3"/>
        <v>778.848</v>
      </c>
      <c r="N9" s="76" t="s">
        <v>37</v>
      </c>
      <c r="O9" s="77" t="s">
        <v>27</v>
      </c>
      <c r="P9" s="29"/>
      <c r="Q9" s="94"/>
    </row>
    <row r="10" s="5" customFormat="1" ht="18.6" customHeight="1" spans="1:17">
      <c r="A10" s="31">
        <v>4</v>
      </c>
      <c r="B10" s="32" t="s">
        <v>38</v>
      </c>
      <c r="C10" s="33" t="s">
        <v>22</v>
      </c>
      <c r="D10" s="34" t="s">
        <v>39</v>
      </c>
      <c r="E10" s="32" t="s">
        <v>40</v>
      </c>
      <c r="F10" s="35" t="s">
        <v>36</v>
      </c>
      <c r="G10" s="36">
        <v>14.06</v>
      </c>
      <c r="H10" s="36">
        <v>14.06</v>
      </c>
      <c r="I10" s="71">
        <f t="shared" si="0"/>
        <v>15747.2</v>
      </c>
      <c r="J10" s="72">
        <f t="shared" si="1"/>
        <v>960.5792</v>
      </c>
      <c r="K10" s="73">
        <v>0.8</v>
      </c>
      <c r="L10" s="74">
        <f t="shared" si="2"/>
        <v>768.46336</v>
      </c>
      <c r="M10" s="75">
        <f t="shared" si="3"/>
        <v>192.11584</v>
      </c>
      <c r="N10" s="76" t="s">
        <v>41</v>
      </c>
      <c r="O10" s="77" t="s">
        <v>27</v>
      </c>
      <c r="P10" s="29"/>
      <c r="Q10" s="95"/>
    </row>
    <row r="11" s="4" customFormat="1" ht="18.6" customHeight="1" spans="1:17">
      <c r="A11" s="31">
        <v>5</v>
      </c>
      <c r="B11" s="32" t="s">
        <v>42</v>
      </c>
      <c r="C11" s="33" t="s">
        <v>22</v>
      </c>
      <c r="D11" s="34" t="s">
        <v>43</v>
      </c>
      <c r="E11" s="32" t="s">
        <v>40</v>
      </c>
      <c r="F11" s="35" t="s">
        <v>36</v>
      </c>
      <c r="G11" s="36">
        <v>17.01</v>
      </c>
      <c r="H11" s="36">
        <v>17.01</v>
      </c>
      <c r="I11" s="71">
        <f t="shared" si="0"/>
        <v>19051.2</v>
      </c>
      <c r="J11" s="72">
        <f t="shared" si="1"/>
        <v>1162.1232</v>
      </c>
      <c r="K11" s="73">
        <v>0.8</v>
      </c>
      <c r="L11" s="74">
        <f t="shared" si="2"/>
        <v>929.69856</v>
      </c>
      <c r="M11" s="75">
        <f t="shared" si="3"/>
        <v>232.42464</v>
      </c>
      <c r="N11" s="76" t="s">
        <v>44</v>
      </c>
      <c r="O11" s="77" t="s">
        <v>27</v>
      </c>
      <c r="P11" s="29"/>
      <c r="Q11" s="94"/>
    </row>
    <row r="12" s="4" customFormat="1" ht="18.6" customHeight="1" spans="1:17">
      <c r="A12" s="31">
        <v>6</v>
      </c>
      <c r="B12" s="32" t="s">
        <v>45</v>
      </c>
      <c r="C12" s="33" t="s">
        <v>22</v>
      </c>
      <c r="D12" s="34" t="s">
        <v>46</v>
      </c>
      <c r="E12" s="32" t="s">
        <v>47</v>
      </c>
      <c r="F12" s="35" t="s">
        <v>31</v>
      </c>
      <c r="G12" s="36">
        <v>5.73</v>
      </c>
      <c r="H12" s="36">
        <v>5.73</v>
      </c>
      <c r="I12" s="71">
        <f t="shared" si="0"/>
        <v>6417.6</v>
      </c>
      <c r="J12" s="72">
        <f t="shared" si="1"/>
        <v>391.4736</v>
      </c>
      <c r="K12" s="73">
        <v>0.8</v>
      </c>
      <c r="L12" s="74">
        <f t="shared" si="2"/>
        <v>313.17888</v>
      </c>
      <c r="M12" s="75">
        <f t="shared" si="3"/>
        <v>78.29472</v>
      </c>
      <c r="N12" s="76" t="s">
        <v>48</v>
      </c>
      <c r="O12" s="77" t="s">
        <v>27</v>
      </c>
      <c r="P12" s="29"/>
      <c r="Q12" s="94"/>
    </row>
    <row r="13" s="4" customFormat="1" ht="18.6" customHeight="1" spans="1:17">
      <c r="A13" s="31">
        <v>7</v>
      </c>
      <c r="B13" s="32" t="s">
        <v>49</v>
      </c>
      <c r="C13" s="33" t="s">
        <v>22</v>
      </c>
      <c r="D13" s="34" t="s">
        <v>50</v>
      </c>
      <c r="E13" s="32" t="s">
        <v>51</v>
      </c>
      <c r="F13" s="35" t="s">
        <v>52</v>
      </c>
      <c r="G13" s="36">
        <v>1.7</v>
      </c>
      <c r="H13" s="36">
        <v>1.7</v>
      </c>
      <c r="I13" s="71">
        <f t="shared" si="0"/>
        <v>1904</v>
      </c>
      <c r="J13" s="72">
        <f t="shared" si="1"/>
        <v>116.144</v>
      </c>
      <c r="K13" s="73">
        <v>0.8</v>
      </c>
      <c r="L13" s="74">
        <f t="shared" si="2"/>
        <v>92.9152</v>
      </c>
      <c r="M13" s="75">
        <f t="shared" si="3"/>
        <v>23.2288</v>
      </c>
      <c r="N13" s="76" t="s">
        <v>53</v>
      </c>
      <c r="O13" s="77" t="s">
        <v>27</v>
      </c>
      <c r="P13" s="78"/>
      <c r="Q13" s="94"/>
    </row>
    <row r="14" s="4" customFormat="1" ht="18.6" customHeight="1" spans="1:17">
      <c r="A14" s="31">
        <v>8</v>
      </c>
      <c r="B14" s="32" t="s">
        <v>54</v>
      </c>
      <c r="C14" s="33" t="s">
        <v>22</v>
      </c>
      <c r="D14" s="34" t="s">
        <v>43</v>
      </c>
      <c r="E14" s="32" t="s">
        <v>55</v>
      </c>
      <c r="F14" s="35" t="s">
        <v>56</v>
      </c>
      <c r="G14" s="36">
        <v>10.36</v>
      </c>
      <c r="H14" s="36">
        <v>10.36</v>
      </c>
      <c r="I14" s="71">
        <f t="shared" si="0"/>
        <v>11603.2</v>
      </c>
      <c r="J14" s="72">
        <f t="shared" si="1"/>
        <v>707.7952</v>
      </c>
      <c r="K14" s="73">
        <v>0.8</v>
      </c>
      <c r="L14" s="74">
        <f t="shared" si="2"/>
        <v>566.23616</v>
      </c>
      <c r="M14" s="75">
        <f t="shared" si="3"/>
        <v>141.55904</v>
      </c>
      <c r="N14" s="76" t="s">
        <v>57</v>
      </c>
      <c r="O14" s="77" t="s">
        <v>27</v>
      </c>
      <c r="P14" s="29"/>
      <c r="Q14" s="94"/>
    </row>
    <row r="15" s="4" customFormat="1" ht="18.6" customHeight="1" spans="1:17">
      <c r="A15" s="31">
        <v>9</v>
      </c>
      <c r="B15" s="32" t="s">
        <v>58</v>
      </c>
      <c r="C15" s="33" t="s">
        <v>22</v>
      </c>
      <c r="D15" s="34" t="s">
        <v>59</v>
      </c>
      <c r="E15" s="32" t="s">
        <v>60</v>
      </c>
      <c r="F15" s="35" t="s">
        <v>61</v>
      </c>
      <c r="G15" s="36">
        <v>11.3</v>
      </c>
      <c r="H15" s="36">
        <v>11.3</v>
      </c>
      <c r="I15" s="71">
        <f t="shared" si="0"/>
        <v>12656</v>
      </c>
      <c r="J15" s="72">
        <f t="shared" si="1"/>
        <v>772.016</v>
      </c>
      <c r="K15" s="73">
        <v>0.8</v>
      </c>
      <c r="L15" s="74">
        <f t="shared" si="2"/>
        <v>617.6128</v>
      </c>
      <c r="M15" s="75">
        <f t="shared" si="3"/>
        <v>154.4032</v>
      </c>
      <c r="N15" s="76" t="s">
        <v>62</v>
      </c>
      <c r="O15" s="77" t="s">
        <v>27</v>
      </c>
      <c r="P15" s="29"/>
      <c r="Q15" s="94"/>
    </row>
    <row r="16" s="4" customFormat="1" ht="18.6" customHeight="1" spans="1:17">
      <c r="A16" s="31">
        <v>10</v>
      </c>
      <c r="B16" s="32" t="s">
        <v>63</v>
      </c>
      <c r="C16" s="33" t="s">
        <v>22</v>
      </c>
      <c r="D16" s="34" t="s">
        <v>34</v>
      </c>
      <c r="E16" s="32" t="s">
        <v>64</v>
      </c>
      <c r="F16" s="35" t="s">
        <v>61</v>
      </c>
      <c r="G16" s="36">
        <v>5.23</v>
      </c>
      <c r="H16" s="36">
        <v>5.23</v>
      </c>
      <c r="I16" s="71">
        <f t="shared" si="0"/>
        <v>5857.6</v>
      </c>
      <c r="J16" s="72">
        <f t="shared" si="1"/>
        <v>357.3136</v>
      </c>
      <c r="K16" s="73">
        <v>0.8</v>
      </c>
      <c r="L16" s="74">
        <f t="shared" si="2"/>
        <v>285.85088</v>
      </c>
      <c r="M16" s="75">
        <f t="shared" si="3"/>
        <v>71.46272</v>
      </c>
      <c r="N16" s="76" t="s">
        <v>65</v>
      </c>
      <c r="O16" s="77" t="s">
        <v>27</v>
      </c>
      <c r="P16" s="29"/>
      <c r="Q16" s="94"/>
    </row>
    <row r="17" s="4" customFormat="1" ht="18.6" customHeight="1" spans="1:17">
      <c r="A17" s="31">
        <v>11</v>
      </c>
      <c r="B17" s="32" t="s">
        <v>66</v>
      </c>
      <c r="C17" s="33" t="s">
        <v>67</v>
      </c>
      <c r="D17" s="37" t="s">
        <v>29</v>
      </c>
      <c r="E17" s="32" t="s">
        <v>68</v>
      </c>
      <c r="F17" s="38" t="s">
        <v>69</v>
      </c>
      <c r="G17" s="36">
        <v>91.95</v>
      </c>
      <c r="H17" s="36">
        <v>91.95</v>
      </c>
      <c r="I17" s="71">
        <f t="shared" si="0"/>
        <v>102984</v>
      </c>
      <c r="J17" s="72">
        <f t="shared" si="1"/>
        <v>6282.024</v>
      </c>
      <c r="K17" s="73">
        <v>0.8</v>
      </c>
      <c r="L17" s="74">
        <f t="shared" si="2"/>
        <v>5025.6192</v>
      </c>
      <c r="M17" s="75">
        <f t="shared" si="3"/>
        <v>1256.4048</v>
      </c>
      <c r="N17" s="76" t="s">
        <v>70</v>
      </c>
      <c r="O17" s="77" t="s">
        <v>27</v>
      </c>
      <c r="P17" s="29"/>
      <c r="Q17" s="94"/>
    </row>
    <row r="18" s="4" customFormat="1" ht="18.6" customHeight="1" spans="1:17">
      <c r="A18" s="31">
        <v>12</v>
      </c>
      <c r="B18" s="32" t="s">
        <v>71</v>
      </c>
      <c r="C18" s="33" t="s">
        <v>22</v>
      </c>
      <c r="D18" s="34" t="s">
        <v>72</v>
      </c>
      <c r="E18" s="32" t="s">
        <v>73</v>
      </c>
      <c r="F18" s="35" t="s">
        <v>74</v>
      </c>
      <c r="G18" s="36">
        <v>1</v>
      </c>
      <c r="H18" s="36">
        <v>1</v>
      </c>
      <c r="I18" s="71">
        <f t="shared" si="0"/>
        <v>1120</v>
      </c>
      <c r="J18" s="72">
        <f t="shared" si="1"/>
        <v>68.32</v>
      </c>
      <c r="K18" s="73">
        <v>0.8</v>
      </c>
      <c r="L18" s="74">
        <f t="shared" si="2"/>
        <v>54.656</v>
      </c>
      <c r="M18" s="75">
        <f t="shared" si="3"/>
        <v>13.664</v>
      </c>
      <c r="N18" s="76" t="s">
        <v>75</v>
      </c>
      <c r="O18" s="77" t="s">
        <v>27</v>
      </c>
      <c r="P18" s="29"/>
      <c r="Q18" s="94"/>
    </row>
    <row r="19" s="4" customFormat="1" ht="18.6" customHeight="1" spans="1:17">
      <c r="A19" s="31">
        <v>13</v>
      </c>
      <c r="B19" s="32" t="s">
        <v>76</v>
      </c>
      <c r="C19" s="33" t="s">
        <v>22</v>
      </c>
      <c r="D19" s="34" t="s">
        <v>39</v>
      </c>
      <c r="E19" s="32" t="s">
        <v>77</v>
      </c>
      <c r="F19" s="35" t="s">
        <v>78</v>
      </c>
      <c r="G19" s="36">
        <v>3.5</v>
      </c>
      <c r="H19" s="36">
        <v>3.5</v>
      </c>
      <c r="I19" s="71">
        <f t="shared" si="0"/>
        <v>3920</v>
      </c>
      <c r="J19" s="72">
        <f t="shared" si="1"/>
        <v>239.12</v>
      </c>
      <c r="K19" s="73">
        <v>0.8</v>
      </c>
      <c r="L19" s="74">
        <f t="shared" si="2"/>
        <v>191.296</v>
      </c>
      <c r="M19" s="75">
        <f t="shared" si="3"/>
        <v>47.824</v>
      </c>
      <c r="N19" s="76" t="s">
        <v>79</v>
      </c>
      <c r="O19" s="77" t="s">
        <v>27</v>
      </c>
      <c r="P19" s="29"/>
      <c r="Q19" s="94"/>
    </row>
    <row r="20" s="4" customFormat="1" ht="18.6" customHeight="1" spans="1:17">
      <c r="A20" s="31">
        <v>14</v>
      </c>
      <c r="B20" s="32" t="s">
        <v>80</v>
      </c>
      <c r="C20" s="33" t="s">
        <v>22</v>
      </c>
      <c r="D20" s="34" t="s">
        <v>81</v>
      </c>
      <c r="E20" s="32" t="s">
        <v>82</v>
      </c>
      <c r="F20" s="38" t="s">
        <v>61</v>
      </c>
      <c r="G20" s="36">
        <v>7.6</v>
      </c>
      <c r="H20" s="36">
        <v>7.6</v>
      </c>
      <c r="I20" s="71">
        <f t="shared" si="0"/>
        <v>8512</v>
      </c>
      <c r="J20" s="72">
        <f t="shared" si="1"/>
        <v>519.232</v>
      </c>
      <c r="K20" s="73">
        <v>0.8</v>
      </c>
      <c r="L20" s="74">
        <f t="shared" si="2"/>
        <v>415.3856</v>
      </c>
      <c r="M20" s="75">
        <f t="shared" si="3"/>
        <v>103.8464</v>
      </c>
      <c r="N20" s="76" t="s">
        <v>83</v>
      </c>
      <c r="O20" s="77" t="s">
        <v>27</v>
      </c>
      <c r="P20" s="29"/>
      <c r="Q20" s="94"/>
    </row>
    <row r="21" s="4" customFormat="1" ht="18.6" customHeight="1" spans="1:17">
      <c r="A21" s="31">
        <v>15</v>
      </c>
      <c r="B21" s="32" t="s">
        <v>84</v>
      </c>
      <c r="C21" s="33" t="s">
        <v>22</v>
      </c>
      <c r="D21" s="34" t="s">
        <v>85</v>
      </c>
      <c r="E21" s="32" t="s">
        <v>86</v>
      </c>
      <c r="F21" s="35" t="s">
        <v>87</v>
      </c>
      <c r="G21" s="36">
        <v>6.4</v>
      </c>
      <c r="H21" s="36">
        <v>6.4</v>
      </c>
      <c r="I21" s="71">
        <f t="shared" si="0"/>
        <v>7168</v>
      </c>
      <c r="J21" s="72">
        <f t="shared" si="1"/>
        <v>437.248</v>
      </c>
      <c r="K21" s="73">
        <v>0.8</v>
      </c>
      <c r="L21" s="74">
        <f t="shared" si="2"/>
        <v>349.7984</v>
      </c>
      <c r="M21" s="75">
        <f t="shared" si="3"/>
        <v>87.4496</v>
      </c>
      <c r="N21" s="76" t="s">
        <v>88</v>
      </c>
      <c r="O21" s="77" t="s">
        <v>27</v>
      </c>
      <c r="P21" s="29"/>
      <c r="Q21" s="94"/>
    </row>
    <row r="22" s="4" customFormat="1" ht="18.6" customHeight="1" spans="1:17">
      <c r="A22" s="31">
        <v>16</v>
      </c>
      <c r="B22" s="32" t="s">
        <v>89</v>
      </c>
      <c r="C22" s="33" t="s">
        <v>22</v>
      </c>
      <c r="D22" s="34" t="s">
        <v>90</v>
      </c>
      <c r="E22" s="32" t="s">
        <v>91</v>
      </c>
      <c r="F22" s="35" t="s">
        <v>92</v>
      </c>
      <c r="G22" s="36">
        <v>14.97</v>
      </c>
      <c r="H22" s="36">
        <v>14.97</v>
      </c>
      <c r="I22" s="71">
        <f t="shared" si="0"/>
        <v>16766.4</v>
      </c>
      <c r="J22" s="72">
        <f t="shared" si="1"/>
        <v>1022.7504</v>
      </c>
      <c r="K22" s="73">
        <v>0.8</v>
      </c>
      <c r="L22" s="74">
        <f t="shared" si="2"/>
        <v>818.20032</v>
      </c>
      <c r="M22" s="75">
        <f t="shared" si="3"/>
        <v>204.55008</v>
      </c>
      <c r="N22" s="76" t="s">
        <v>93</v>
      </c>
      <c r="O22" s="77" t="s">
        <v>27</v>
      </c>
      <c r="P22" s="29"/>
      <c r="Q22" s="94"/>
    </row>
    <row r="23" s="4" customFormat="1" ht="18.6" customHeight="1" spans="1:17">
      <c r="A23" s="31">
        <v>17</v>
      </c>
      <c r="B23" s="32" t="s">
        <v>94</v>
      </c>
      <c r="C23" s="33" t="s">
        <v>22</v>
      </c>
      <c r="D23" s="34" t="s">
        <v>43</v>
      </c>
      <c r="E23" s="32" t="s">
        <v>95</v>
      </c>
      <c r="F23" s="35" t="s">
        <v>96</v>
      </c>
      <c r="G23" s="36">
        <v>1.02</v>
      </c>
      <c r="H23" s="36">
        <v>1.02</v>
      </c>
      <c r="I23" s="71">
        <f t="shared" si="0"/>
        <v>1142.4</v>
      </c>
      <c r="J23" s="72">
        <f t="shared" si="1"/>
        <v>69.6864</v>
      </c>
      <c r="K23" s="73">
        <v>0.8</v>
      </c>
      <c r="L23" s="74">
        <f t="shared" si="2"/>
        <v>55.74912</v>
      </c>
      <c r="M23" s="75">
        <f t="shared" si="3"/>
        <v>13.93728</v>
      </c>
      <c r="N23" s="76" t="s">
        <v>97</v>
      </c>
      <c r="O23" s="77" t="s">
        <v>27</v>
      </c>
      <c r="P23" s="29"/>
      <c r="Q23" s="94"/>
    </row>
    <row r="24" s="4" customFormat="1" ht="18.6" customHeight="1" spans="1:17">
      <c r="A24" s="31">
        <v>18</v>
      </c>
      <c r="B24" s="32" t="s">
        <v>98</v>
      </c>
      <c r="C24" s="33" t="s">
        <v>22</v>
      </c>
      <c r="D24" s="34" t="s">
        <v>43</v>
      </c>
      <c r="E24" s="32" t="s">
        <v>99</v>
      </c>
      <c r="F24" s="35" t="s">
        <v>100</v>
      </c>
      <c r="G24" s="36">
        <v>7.66</v>
      </c>
      <c r="H24" s="36">
        <v>7.66</v>
      </c>
      <c r="I24" s="71">
        <f t="shared" si="0"/>
        <v>8579.2</v>
      </c>
      <c r="J24" s="72">
        <f t="shared" si="1"/>
        <v>523.3312</v>
      </c>
      <c r="K24" s="73">
        <v>0.8</v>
      </c>
      <c r="L24" s="74">
        <f t="shared" si="2"/>
        <v>418.66496</v>
      </c>
      <c r="M24" s="75">
        <f t="shared" si="3"/>
        <v>104.66624</v>
      </c>
      <c r="N24" s="76" t="s">
        <v>101</v>
      </c>
      <c r="O24" s="77" t="s">
        <v>27</v>
      </c>
      <c r="P24" s="29"/>
      <c r="Q24" s="94"/>
    </row>
    <row r="25" s="4" customFormat="1" ht="18.6" customHeight="1" spans="1:17">
      <c r="A25" s="31">
        <v>19</v>
      </c>
      <c r="B25" s="32" t="s">
        <v>102</v>
      </c>
      <c r="C25" s="33" t="s">
        <v>22</v>
      </c>
      <c r="D25" s="34" t="s">
        <v>29</v>
      </c>
      <c r="E25" s="32" t="s">
        <v>103</v>
      </c>
      <c r="F25" s="35" t="s">
        <v>104</v>
      </c>
      <c r="G25" s="36">
        <v>10.75</v>
      </c>
      <c r="H25" s="36">
        <v>10.75</v>
      </c>
      <c r="I25" s="71">
        <f t="shared" si="0"/>
        <v>12040</v>
      </c>
      <c r="J25" s="72">
        <f t="shared" si="1"/>
        <v>734.44</v>
      </c>
      <c r="K25" s="73">
        <v>0.8</v>
      </c>
      <c r="L25" s="74">
        <f t="shared" si="2"/>
        <v>587.552</v>
      </c>
      <c r="M25" s="75">
        <f t="shared" si="3"/>
        <v>146.888</v>
      </c>
      <c r="N25" s="76" t="s">
        <v>105</v>
      </c>
      <c r="O25" s="77" t="s">
        <v>27</v>
      </c>
      <c r="P25" s="29"/>
      <c r="Q25" s="94"/>
    </row>
    <row r="26" s="4" customFormat="1" ht="18.6" customHeight="1" spans="1:17">
      <c r="A26" s="31">
        <v>20</v>
      </c>
      <c r="B26" s="32" t="s">
        <v>106</v>
      </c>
      <c r="C26" s="33" t="s">
        <v>22</v>
      </c>
      <c r="D26" s="34" t="s">
        <v>39</v>
      </c>
      <c r="E26" s="32" t="s">
        <v>107</v>
      </c>
      <c r="F26" s="35" t="s">
        <v>108</v>
      </c>
      <c r="G26" s="36">
        <v>4</v>
      </c>
      <c r="H26" s="36">
        <v>4</v>
      </c>
      <c r="I26" s="71">
        <f t="shared" si="0"/>
        <v>4480</v>
      </c>
      <c r="J26" s="72">
        <f t="shared" si="1"/>
        <v>273.28</v>
      </c>
      <c r="K26" s="73">
        <v>0.8</v>
      </c>
      <c r="L26" s="74">
        <f t="shared" si="2"/>
        <v>218.624</v>
      </c>
      <c r="M26" s="75">
        <f t="shared" si="3"/>
        <v>54.656</v>
      </c>
      <c r="N26" s="76" t="s">
        <v>109</v>
      </c>
      <c r="O26" s="77" t="s">
        <v>27</v>
      </c>
      <c r="P26" s="29"/>
      <c r="Q26" s="94"/>
    </row>
    <row r="27" s="4" customFormat="1" ht="18.6" customHeight="1" spans="1:17">
      <c r="A27" s="31">
        <v>21</v>
      </c>
      <c r="B27" s="32" t="s">
        <v>110</v>
      </c>
      <c r="C27" s="33" t="s">
        <v>22</v>
      </c>
      <c r="D27" s="34" t="s">
        <v>39</v>
      </c>
      <c r="E27" s="32" t="s">
        <v>111</v>
      </c>
      <c r="F27" s="35" t="s">
        <v>112</v>
      </c>
      <c r="G27" s="36">
        <v>10.28</v>
      </c>
      <c r="H27" s="36">
        <v>10.28</v>
      </c>
      <c r="I27" s="71">
        <f t="shared" si="0"/>
        <v>11513.6</v>
      </c>
      <c r="J27" s="72">
        <f t="shared" si="1"/>
        <v>702.3296</v>
      </c>
      <c r="K27" s="73">
        <v>0.8</v>
      </c>
      <c r="L27" s="74">
        <f t="shared" si="2"/>
        <v>561.86368</v>
      </c>
      <c r="M27" s="75">
        <f t="shared" si="3"/>
        <v>140.46592</v>
      </c>
      <c r="N27" s="76" t="s">
        <v>113</v>
      </c>
      <c r="O27" s="77" t="s">
        <v>27</v>
      </c>
      <c r="P27" s="29"/>
      <c r="Q27" s="94"/>
    </row>
    <row r="28" s="4" customFormat="1" ht="18.6" customHeight="1" spans="1:17">
      <c r="A28" s="31">
        <v>22</v>
      </c>
      <c r="B28" s="32" t="s">
        <v>114</v>
      </c>
      <c r="C28" s="33" t="s">
        <v>22</v>
      </c>
      <c r="D28" s="34" t="s">
        <v>115</v>
      </c>
      <c r="E28" s="32" t="s">
        <v>116</v>
      </c>
      <c r="F28" s="35" t="s">
        <v>96</v>
      </c>
      <c r="G28" s="36">
        <v>8.97</v>
      </c>
      <c r="H28" s="36">
        <v>8.97</v>
      </c>
      <c r="I28" s="71">
        <f t="shared" si="0"/>
        <v>10046.4</v>
      </c>
      <c r="J28" s="72">
        <f t="shared" si="1"/>
        <v>612.8304</v>
      </c>
      <c r="K28" s="73">
        <v>0.8</v>
      </c>
      <c r="L28" s="74">
        <f t="shared" si="2"/>
        <v>490.26432</v>
      </c>
      <c r="M28" s="75">
        <f t="shared" si="3"/>
        <v>122.56608</v>
      </c>
      <c r="N28" s="76" t="s">
        <v>117</v>
      </c>
      <c r="O28" s="77" t="s">
        <v>27</v>
      </c>
      <c r="P28" s="29"/>
      <c r="Q28" s="94"/>
    </row>
    <row r="29" s="4" customFormat="1" ht="18.6" customHeight="1" spans="1:17">
      <c r="A29" s="31">
        <v>23</v>
      </c>
      <c r="B29" s="32" t="s">
        <v>118</v>
      </c>
      <c r="C29" s="33" t="s">
        <v>22</v>
      </c>
      <c r="D29" s="34" t="s">
        <v>119</v>
      </c>
      <c r="E29" s="32" t="s">
        <v>120</v>
      </c>
      <c r="F29" s="35" t="s">
        <v>121</v>
      </c>
      <c r="G29" s="36">
        <v>18.66</v>
      </c>
      <c r="H29" s="36">
        <v>18.66</v>
      </c>
      <c r="I29" s="71">
        <f t="shared" si="0"/>
        <v>20899.2</v>
      </c>
      <c r="J29" s="72">
        <f t="shared" si="1"/>
        <v>1274.8512</v>
      </c>
      <c r="K29" s="73">
        <v>0.8</v>
      </c>
      <c r="L29" s="74">
        <f t="shared" si="2"/>
        <v>1019.88096</v>
      </c>
      <c r="M29" s="75">
        <f t="shared" si="3"/>
        <v>254.97024</v>
      </c>
      <c r="N29" s="76" t="s">
        <v>122</v>
      </c>
      <c r="O29" s="77" t="s">
        <v>27</v>
      </c>
      <c r="P29" s="29"/>
      <c r="Q29" s="94"/>
    </row>
    <row r="30" s="4" customFormat="1" ht="18.6" customHeight="1" spans="1:17">
      <c r="A30" s="31">
        <v>24</v>
      </c>
      <c r="B30" s="32" t="s">
        <v>123</v>
      </c>
      <c r="C30" s="33" t="s">
        <v>22</v>
      </c>
      <c r="D30" s="39" t="s">
        <v>39</v>
      </c>
      <c r="E30" s="32" t="s">
        <v>124</v>
      </c>
      <c r="F30" s="35" t="s">
        <v>125</v>
      </c>
      <c r="G30" s="36">
        <v>7.8</v>
      </c>
      <c r="H30" s="36">
        <v>7.8</v>
      </c>
      <c r="I30" s="71">
        <f t="shared" si="0"/>
        <v>8736</v>
      </c>
      <c r="J30" s="72">
        <f t="shared" si="1"/>
        <v>532.896</v>
      </c>
      <c r="K30" s="73">
        <v>0.8</v>
      </c>
      <c r="L30" s="74">
        <f t="shared" si="2"/>
        <v>426.3168</v>
      </c>
      <c r="M30" s="75">
        <f t="shared" si="3"/>
        <v>106.5792</v>
      </c>
      <c r="N30" s="76" t="s">
        <v>126</v>
      </c>
      <c r="O30" s="77" t="s">
        <v>27</v>
      </c>
      <c r="P30" s="29"/>
      <c r="Q30" s="94"/>
    </row>
    <row r="31" s="4" customFormat="1" ht="18.6" customHeight="1" spans="1:17">
      <c r="A31" s="31">
        <v>25</v>
      </c>
      <c r="B31" s="32" t="s">
        <v>127</v>
      </c>
      <c r="C31" s="33" t="s">
        <v>22</v>
      </c>
      <c r="D31" s="34" t="s">
        <v>128</v>
      </c>
      <c r="E31" s="32" t="s">
        <v>129</v>
      </c>
      <c r="F31" s="35" t="s">
        <v>130</v>
      </c>
      <c r="G31" s="40">
        <v>20.26</v>
      </c>
      <c r="H31" s="40">
        <v>20.26</v>
      </c>
      <c r="I31" s="71">
        <f t="shared" si="0"/>
        <v>22691.2</v>
      </c>
      <c r="J31" s="72">
        <f t="shared" si="1"/>
        <v>1384.1632</v>
      </c>
      <c r="K31" s="73">
        <v>0.8</v>
      </c>
      <c r="L31" s="74">
        <f t="shared" si="2"/>
        <v>1107.33056</v>
      </c>
      <c r="M31" s="75">
        <f t="shared" si="3"/>
        <v>276.83264</v>
      </c>
      <c r="N31" s="76" t="s">
        <v>131</v>
      </c>
      <c r="O31" s="77" t="s">
        <v>27</v>
      </c>
      <c r="P31" s="29"/>
      <c r="Q31" s="94"/>
    </row>
    <row r="32" s="4" customFormat="1" ht="18.6" customHeight="1" spans="1:17">
      <c r="A32" s="31">
        <v>26</v>
      </c>
      <c r="B32" s="32" t="s">
        <v>132</v>
      </c>
      <c r="C32" s="33" t="s">
        <v>22</v>
      </c>
      <c r="D32" s="34" t="s">
        <v>72</v>
      </c>
      <c r="E32" s="32" t="s">
        <v>133</v>
      </c>
      <c r="F32" s="35" t="s">
        <v>61</v>
      </c>
      <c r="G32" s="40">
        <v>10.48</v>
      </c>
      <c r="H32" s="40">
        <v>10.48</v>
      </c>
      <c r="I32" s="71">
        <f t="shared" si="0"/>
        <v>11737.6</v>
      </c>
      <c r="J32" s="72">
        <f t="shared" si="1"/>
        <v>715.9936</v>
      </c>
      <c r="K32" s="73">
        <v>0.8</v>
      </c>
      <c r="L32" s="74">
        <f t="shared" si="2"/>
        <v>572.79488</v>
      </c>
      <c r="M32" s="75">
        <f t="shared" si="3"/>
        <v>143.19872</v>
      </c>
      <c r="N32" s="76" t="s">
        <v>134</v>
      </c>
      <c r="O32" s="77" t="s">
        <v>27</v>
      </c>
      <c r="P32" s="29"/>
      <c r="Q32" s="94"/>
    </row>
    <row r="33" s="4" customFormat="1" ht="18.6" customHeight="1" spans="1:17">
      <c r="A33" s="31">
        <v>27</v>
      </c>
      <c r="B33" s="41" t="s">
        <v>135</v>
      </c>
      <c r="C33" s="33" t="s">
        <v>22</v>
      </c>
      <c r="D33" s="34" t="s">
        <v>136</v>
      </c>
      <c r="E33" s="41" t="s">
        <v>137</v>
      </c>
      <c r="F33" s="42" t="s">
        <v>138</v>
      </c>
      <c r="G33" s="43">
        <v>15.73</v>
      </c>
      <c r="H33" s="43">
        <v>15.73</v>
      </c>
      <c r="I33" s="71">
        <f t="shared" si="0"/>
        <v>17617.6</v>
      </c>
      <c r="J33" s="72">
        <f t="shared" si="1"/>
        <v>1074.6736</v>
      </c>
      <c r="K33" s="73">
        <v>0.8</v>
      </c>
      <c r="L33" s="74">
        <f t="shared" si="2"/>
        <v>859.73888</v>
      </c>
      <c r="M33" s="75">
        <f t="shared" si="3"/>
        <v>214.93472</v>
      </c>
      <c r="N33" s="76" t="s">
        <v>139</v>
      </c>
      <c r="O33" s="79" t="s">
        <v>27</v>
      </c>
      <c r="P33" s="29"/>
      <c r="Q33" s="94"/>
    </row>
    <row r="34" s="4" customFormat="1" ht="18.6" customHeight="1" spans="1:17">
      <c r="A34" s="31">
        <v>28</v>
      </c>
      <c r="B34" s="41" t="s">
        <v>140</v>
      </c>
      <c r="C34" s="33" t="s">
        <v>22</v>
      </c>
      <c r="D34" s="34" t="s">
        <v>141</v>
      </c>
      <c r="E34" s="32" t="s">
        <v>142</v>
      </c>
      <c r="F34" s="42" t="s">
        <v>143</v>
      </c>
      <c r="G34" s="43">
        <v>44.12</v>
      </c>
      <c r="H34" s="43">
        <v>44.12</v>
      </c>
      <c r="I34" s="71">
        <f t="shared" si="0"/>
        <v>49414.4</v>
      </c>
      <c r="J34" s="72">
        <f t="shared" si="1"/>
        <v>3014.2784</v>
      </c>
      <c r="K34" s="73">
        <v>0.8</v>
      </c>
      <c r="L34" s="74">
        <f t="shared" si="2"/>
        <v>2411.42272</v>
      </c>
      <c r="M34" s="75">
        <f t="shared" si="3"/>
        <v>602.85568</v>
      </c>
      <c r="N34" s="76" t="s">
        <v>144</v>
      </c>
      <c r="O34" s="79" t="s">
        <v>27</v>
      </c>
      <c r="P34" s="29"/>
      <c r="Q34" s="94"/>
    </row>
    <row r="35" s="4" customFormat="1" ht="18.6" customHeight="1" spans="1:17">
      <c r="A35" s="31">
        <v>29</v>
      </c>
      <c r="B35" s="44" t="s">
        <v>145</v>
      </c>
      <c r="C35" s="33" t="s">
        <v>22</v>
      </c>
      <c r="D35" s="34" t="s">
        <v>59</v>
      </c>
      <c r="E35" s="32" t="s">
        <v>146</v>
      </c>
      <c r="F35" s="42" t="s">
        <v>147</v>
      </c>
      <c r="G35" s="43">
        <v>67.75</v>
      </c>
      <c r="H35" s="43">
        <v>67.75</v>
      </c>
      <c r="I35" s="71">
        <f t="shared" si="0"/>
        <v>75880</v>
      </c>
      <c r="J35" s="72">
        <f t="shared" si="1"/>
        <v>4628.68</v>
      </c>
      <c r="K35" s="73">
        <v>0.8</v>
      </c>
      <c r="L35" s="74">
        <f t="shared" si="2"/>
        <v>3702.944</v>
      </c>
      <c r="M35" s="75">
        <f t="shared" si="3"/>
        <v>925.736</v>
      </c>
      <c r="N35" s="76" t="s">
        <v>148</v>
      </c>
      <c r="O35" s="79" t="s">
        <v>27</v>
      </c>
      <c r="P35" s="29"/>
      <c r="Q35" s="94"/>
    </row>
    <row r="36" s="6" customFormat="1" ht="18.6" customHeight="1" spans="1:17">
      <c r="A36" s="45" t="s">
        <v>149</v>
      </c>
      <c r="B36" s="46"/>
      <c r="C36" s="33"/>
      <c r="D36" s="47"/>
      <c r="E36" s="47"/>
      <c r="F36" s="48"/>
      <c r="G36" s="49">
        <f>SUM(G7:G35)</f>
        <v>496.27</v>
      </c>
      <c r="H36" s="49">
        <f>SUM(H7:H35)</f>
        <v>496.27</v>
      </c>
      <c r="I36" s="71">
        <f>SUM(I7:I35)</f>
        <v>555822.4</v>
      </c>
      <c r="J36" s="72">
        <f>SUM(J7:J35)</f>
        <v>33905.1664</v>
      </c>
      <c r="K36" s="73"/>
      <c r="L36" s="74">
        <f>SUM(L7:L35)</f>
        <v>27124.13312</v>
      </c>
      <c r="M36" s="80">
        <f>SUM(M7:M35)</f>
        <v>6781.03328</v>
      </c>
      <c r="N36" s="46"/>
      <c r="O36" s="81"/>
      <c r="P36" s="48"/>
      <c r="Q36" s="48"/>
    </row>
    <row r="37" s="7" customFormat="1" ht="15" customHeight="1" spans="1:17">
      <c r="A37" s="50" t="s">
        <v>150</v>
      </c>
      <c r="B37" s="51"/>
      <c r="C37" s="52"/>
      <c r="D37" s="53"/>
      <c r="E37" s="50" t="s">
        <v>151</v>
      </c>
      <c r="F37" s="50"/>
      <c r="G37" s="54"/>
      <c r="H37" s="11"/>
      <c r="I37" s="10"/>
      <c r="J37" s="12"/>
      <c r="K37" s="13"/>
      <c r="L37" s="82"/>
      <c r="M37" s="12"/>
      <c r="N37" s="83"/>
      <c r="O37" s="84"/>
      <c r="P37" s="50"/>
      <c r="Q37" s="50"/>
    </row>
    <row r="38" spans="15:15">
      <c r="O38" s="85"/>
    </row>
  </sheetData>
  <autoFilter ref="A6:U37">
    <extLst/>
  </autoFilter>
  <mergeCells count="6">
    <mergeCell ref="A1:U1"/>
    <mergeCell ref="A2:U2"/>
    <mergeCell ref="A3:U3"/>
    <mergeCell ref="A4:U4"/>
    <mergeCell ref="A5:U5"/>
    <mergeCell ref="A36:B36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玉米散户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鑫童</cp:lastModifiedBy>
  <dcterms:created xsi:type="dcterms:W3CDTF">2006-09-16T00:00:00Z</dcterms:created>
  <cp:lastPrinted>2021-07-08T03:48:00Z</cp:lastPrinted>
  <dcterms:modified xsi:type="dcterms:W3CDTF">2024-06-14T02:34:28Z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27F2A59FD3E245F1A89DF0E6E406F09C_13</vt:lpwstr>
  </property>
</Properties>
</file>