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豆" sheetId="18" r:id="rId1"/>
  </sheets>
  <definedNames>
    <definedName name="_xlnm._FilterDatabase" localSheetId="0" hidden="1">大豆!$A$6:$U$32</definedName>
    <definedName name="_xlnm.Print_Area" localSheetId="0">大豆!$A$1:$Q$32</definedName>
    <definedName name="_xlnm.Print_Titles" localSheetId="0">大豆!$1:$6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<sst xmlns="http://schemas.openxmlformats.org/spreadsheetml/2006/main" count="192" uniqueCount="114">
  <si>
    <r>
      <rPr>
        <sz val="10.5"/>
        <rFont val="宋体"/>
        <charset val="134"/>
      </rPr>
      <t xml:space="preserve">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</si>
  <si>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</si>
  <si>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铁岭县镇西堡镇西果子园村民委员会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大豆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西果子园村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</si>
  <si>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铁岭县镇西堡镇西果子园村高德富等22户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270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5.1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13.77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</si>
  <si>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</si>
  <si>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</si>
  <si>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</si>
  <si>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</si>
  <si>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</si>
  <si>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</si>
  <si>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</si>
  <si>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</si>
  <si>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</si>
  <si>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</si>
  <si>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</si>
  <si>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</si>
  <si>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</si>
  <si>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</si>
  <si>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</si>
  <si>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</si>
  <si>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</si>
  <si>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高德富</t>
  </si>
  <si>
    <t>西果子园村</t>
  </si>
  <si>
    <t>211221********2152</t>
  </si>
  <si>
    <t>152****7797</t>
  </si>
  <si>
    <t>村东、村西</t>
  </si>
  <si>
    <t>621449********13062</t>
  </si>
  <si>
    <t>农村商业银行</t>
  </si>
  <si>
    <t>唐晓梅</t>
  </si>
  <si>
    <t>211221********2140</t>
  </si>
  <si>
    <t>151****7722</t>
  </si>
  <si>
    <t>621449********97019</t>
  </si>
  <si>
    <t>李德子</t>
  </si>
  <si>
    <t>211221********2115</t>
  </si>
  <si>
    <t>134****7301</t>
  </si>
  <si>
    <t>621449********27416</t>
  </si>
  <si>
    <t>张立军</t>
  </si>
  <si>
    <t>211221********211X</t>
  </si>
  <si>
    <t>133****9805</t>
  </si>
  <si>
    <t>621449********04995</t>
  </si>
  <si>
    <t>王兴杰</t>
  </si>
  <si>
    <t>211221********2130</t>
  </si>
  <si>
    <t>136****2588</t>
  </si>
  <si>
    <t>621449********61294</t>
  </si>
  <si>
    <t>王兴财</t>
  </si>
  <si>
    <t>211221********2110</t>
  </si>
  <si>
    <t>159****7132</t>
  </si>
  <si>
    <t>621449********86214</t>
  </si>
  <si>
    <t>李丙利</t>
  </si>
  <si>
    <t>133****2440</t>
  </si>
  <si>
    <t>621449********02017</t>
  </si>
  <si>
    <t>金臣</t>
  </si>
  <si>
    <t>211221********2156</t>
  </si>
  <si>
    <t>153****6672</t>
  </si>
  <si>
    <t>621026********70980</t>
  </si>
  <si>
    <t>李德宽</t>
  </si>
  <si>
    <t>211221********2119</t>
  </si>
  <si>
    <t>150****9069</t>
  </si>
  <si>
    <t>621449********01247</t>
  </si>
  <si>
    <t>李德阁</t>
  </si>
  <si>
    <t>211221********2111</t>
  </si>
  <si>
    <t>135****4452</t>
  </si>
  <si>
    <t>621449********74242</t>
  </si>
  <si>
    <t>郭春和</t>
  </si>
  <si>
    <t>211221********2113</t>
  </si>
  <si>
    <t>136****7893</t>
  </si>
  <si>
    <t>502911********1438</t>
  </si>
  <si>
    <t>杨军</t>
  </si>
  <si>
    <t>158****3040</t>
  </si>
  <si>
    <t>621449********09430</t>
  </si>
  <si>
    <t>李丙秋</t>
  </si>
  <si>
    <t>211221********2139</t>
  </si>
  <si>
    <t>139****0634</t>
  </si>
  <si>
    <t>621449********76407</t>
  </si>
  <si>
    <t>李丙林</t>
  </si>
  <si>
    <t>211221********2118</t>
  </si>
  <si>
    <t>151****4417</t>
  </si>
  <si>
    <t>621449********12007</t>
  </si>
  <si>
    <t>李德俊</t>
  </si>
  <si>
    <t>131****8390</t>
  </si>
  <si>
    <t>621449********99011</t>
  </si>
  <si>
    <t>李德利</t>
  </si>
  <si>
    <t>156****9040</t>
  </si>
  <si>
    <t>621449********71889</t>
  </si>
  <si>
    <t>代洪久</t>
  </si>
  <si>
    <t>182****5493</t>
  </si>
  <si>
    <t>621449********05638</t>
  </si>
  <si>
    <t>刘国庆</t>
  </si>
  <si>
    <t>134****9920</t>
  </si>
  <si>
    <t>621449********21605</t>
  </si>
  <si>
    <t>孙永志</t>
  </si>
  <si>
    <t>156****1656</t>
  </si>
  <si>
    <t>621449********01738</t>
  </si>
  <si>
    <t>代德敏</t>
  </si>
  <si>
    <t>151****6198</t>
  </si>
  <si>
    <t>621449********21753</t>
  </si>
  <si>
    <t>肖占有</t>
  </si>
  <si>
    <t>139****1202</t>
  </si>
  <si>
    <t>621449********03807</t>
  </si>
  <si>
    <t>芦井坤</t>
  </si>
  <si>
    <t>211221********2127</t>
  </si>
  <si>
    <t>138****5591</t>
  </si>
  <si>
    <t>621449********00215</t>
  </si>
  <si>
    <t>张德军</t>
  </si>
  <si>
    <t>211221********213X</t>
  </si>
  <si>
    <t>130****05000</t>
  </si>
  <si>
    <t>621449********22394</t>
  </si>
  <si>
    <t>宋庆亮</t>
  </si>
  <si>
    <t>211221********1838</t>
  </si>
  <si>
    <t>138****0212</t>
  </si>
  <si>
    <t>621449********28496</t>
  </si>
  <si>
    <t>合计</t>
  </si>
  <si>
    <t xml:space="preserve">           填制：             </t>
  </si>
  <si>
    <t xml:space="preserve">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</si>
</sst>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_);[Red]\(0.00\)"/>
    <numFmt numFmtId="179" formatCode="0.000_ "/>
  </numFmts>
  <fonts count="4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</cellStyleXfs>
  <cellXfs count="67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176" fontId="0" fillId="2" borderId="0" xfId="0" applyNumberFormat="1" applyFont="1" applyFill="1"/>
    <xf numFmtId="177" fontId="0" fillId="2" borderId="0" xfId="0" applyNumberFormat="1" applyFill="1"/>
    <xf numFmtId="9" fontId="0" fillId="2" borderId="0" xfId="0" applyNumberFormat="1" applyFill="1"/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176" fontId="6" fillId="2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2" borderId="0" xfId="0" applyNumberFormat="1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78" fontId="10" fillId="2" borderId="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7" xfId="53" applyFont="1" applyFill="1" applyBorder="1" applyAlignment="1">
      <alignment horizontal="center" vertical="center"/>
    </xf>
    <xf numFmtId="49" fontId="10" fillId="2" borderId="7" xfId="0" applyNumberFormat="1" applyFont="1" applyFill="1" applyBorder="1" applyAlignment="1">
      <alignment horizontal="center" vertical="center" shrinkToFit="1"/>
    </xf>
    <xf numFmtId="0" fontId="10" fillId="2" borderId="7" xfId="58" applyNumberFormat="1" applyFont="1" applyFill="1" applyBorder="1" applyAlignment="1">
      <alignment horizontal="center" vertical="center"/>
    </xf>
    <xf numFmtId="0" fontId="10" fillId="2" borderId="7" xfId="58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2" fontId="11" fillId="2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179" fontId="5" fillId="2" borderId="3" xfId="0" applyNumberFormat="1" applyFont="1" applyFill="1" applyBorder="1" applyAlignment="1">
      <alignment horizontal="center" vertical="center"/>
    </xf>
    <xf numFmtId="9" fontId="6" fillId="2" borderId="5" xfId="0" applyNumberFormat="1" applyFont="1" applyFill="1" applyBorder="1" applyAlignment="1">
      <alignment horizontal="left" vertical="center"/>
    </xf>
    <xf numFmtId="179" fontId="6" fillId="2" borderId="5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9" fontId="5" fillId="2" borderId="0" xfId="0" applyNumberFormat="1" applyFont="1" applyFill="1" applyBorder="1" applyAlignment="1">
      <alignment horizontal="left" vertical="center"/>
    </xf>
    <xf numFmtId="177" fontId="7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179" fontId="8" fillId="2" borderId="7" xfId="0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77" fontId="9" fillId="2" borderId="7" xfId="0" applyNumberFormat="1" applyFont="1" applyFill="1" applyBorder="1" applyAlignment="1">
      <alignment horizontal="center" vertical="center" wrapText="1"/>
    </xf>
    <xf numFmtId="9" fontId="9" fillId="2" borderId="7" xfId="0" applyNumberFormat="1" applyFont="1" applyFill="1" applyBorder="1" applyAlignment="1">
      <alignment horizontal="center" vertical="center" wrapText="1"/>
    </xf>
    <xf numFmtId="177" fontId="13" fillId="2" borderId="7" xfId="0" applyNumberFormat="1" applyFont="1" applyFill="1" applyBorder="1" applyAlignment="1">
      <alignment horizontal="center" vertical="center" wrapText="1"/>
    </xf>
    <xf numFmtId="49" fontId="10" fillId="2" borderId="7" xfId="58" applyNumberFormat="1" applyFont="1" applyFill="1" applyBorder="1" applyAlignment="1">
      <alignment horizontal="center" vertical="center"/>
    </xf>
    <xf numFmtId="177" fontId="7" fillId="2" borderId="0" xfId="0" applyNumberFormat="1" applyFont="1" applyFill="1" applyBorder="1" applyAlignment="1">
      <alignment horizontal="left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77" fontId="6" fillId="2" borderId="5" xfId="0" applyNumberFormat="1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177" fontId="14" fillId="2" borderId="7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762635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"/>
  <sheetViews>
    <sheetView tabSelected="1" zoomScale="115" zoomScaleNormal="115" workbookViewId="0">
      <selection activeCell="I6" sqref="I6"/>
    </sheetView>
  </sheetViews>
  <sheetFormatPr defaultColWidth="9" defaultRowHeight="13.5"/>
  <cols>
    <col min="1" max="1" width="5.10833333333333" style="7" customWidth="1"/>
    <col min="2" max="2" width="8" style="8" customWidth="1"/>
    <col min="3" max="3" width="9.34166666666667" style="7" customWidth="1"/>
    <col min="4" max="4" width="15.325" style="7" customWidth="1"/>
    <col min="5" max="5" width="11.5" style="9" customWidth="1"/>
    <col min="6" max="6" width="10.975" style="9" customWidth="1"/>
    <col min="7" max="7" width="8.25" style="10" customWidth="1"/>
    <col min="8" max="8" width="9.5" style="10" customWidth="1"/>
    <col min="9" max="9" width="10.125" style="9" customWidth="1"/>
    <col min="10" max="10" width="8.375" style="11" customWidth="1"/>
    <col min="11" max="11" width="6.125" style="12" customWidth="1"/>
    <col min="12" max="12" width="8.375" style="11" customWidth="1"/>
    <col min="13" max="13" width="9.5" style="11" customWidth="1"/>
    <col min="14" max="14" width="15.1" style="9" customWidth="1"/>
    <col min="15" max="15" width="9.891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41"/>
      <c r="L1" s="13"/>
      <c r="M1" s="13"/>
      <c r="N1" s="42"/>
      <c r="O1" s="41"/>
      <c r="P1" s="42"/>
      <c r="Q1" s="42"/>
      <c r="R1" s="58"/>
      <c r="S1" s="13"/>
      <c r="T1" s="13"/>
      <c r="U1" s="59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43"/>
      <c r="L2" s="16"/>
      <c r="M2" s="16"/>
      <c r="N2" s="44"/>
      <c r="O2" s="43"/>
      <c r="P2" s="44"/>
      <c r="Q2" s="44"/>
      <c r="R2" s="60"/>
      <c r="S2" s="16"/>
      <c r="T2" s="16"/>
      <c r="U2" s="61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5"/>
      <c r="L3" s="19"/>
      <c r="M3" s="19"/>
      <c r="N3" s="46"/>
      <c r="O3" s="45"/>
      <c r="P3" s="46"/>
      <c r="Q3" s="46"/>
      <c r="R3" s="62"/>
      <c r="S3" s="19"/>
      <c r="T3" s="19"/>
      <c r="U3" s="63"/>
    </row>
    <row r="4" s="1" customFormat="1" ht="24.75" customHeight="1" spans="1:21">
      <c r="A4" s="21" t="s">
        <v>2</v>
      </c>
      <c r="B4" s="22"/>
      <c r="C4" s="22"/>
      <c r="D4" s="22"/>
      <c r="E4" s="22"/>
      <c r="F4" s="22"/>
      <c r="G4" s="23"/>
      <c r="H4" s="23"/>
      <c r="I4" s="22"/>
      <c r="J4" s="22"/>
      <c r="K4" s="47"/>
      <c r="L4" s="22"/>
      <c r="M4" s="22"/>
      <c r="N4" s="48"/>
      <c r="O4" s="47"/>
      <c r="P4" s="48"/>
      <c r="Q4" s="48"/>
      <c r="R4" s="64"/>
      <c r="S4" s="22"/>
      <c r="T4" s="22"/>
      <c r="U4" s="22"/>
    </row>
    <row r="5" s="1" customFormat="1" ht="25.5" customHeight="1" spans="1:21">
      <c r="A5" s="21" t="s">
        <v>3</v>
      </c>
      <c r="B5" s="22"/>
      <c r="C5" s="22"/>
      <c r="D5" s="22"/>
      <c r="E5" s="22"/>
      <c r="F5" s="22"/>
      <c r="G5" s="23"/>
      <c r="H5" s="23"/>
      <c r="I5" s="22"/>
      <c r="J5" s="22"/>
      <c r="K5" s="47"/>
      <c r="L5" s="22"/>
      <c r="M5" s="22"/>
      <c r="N5" s="48"/>
      <c r="O5" s="47"/>
      <c r="P5" s="48"/>
      <c r="Q5" s="48"/>
      <c r="R5" s="64"/>
      <c r="S5" s="22"/>
      <c r="T5" s="22"/>
      <c r="U5" s="22"/>
    </row>
    <row r="6" s="2" customFormat="1" ht="43" customHeight="1" spans="1:17">
      <c r="A6" s="24" t="s">
        <v>4</v>
      </c>
      <c r="B6" s="24" t="s">
        <v>5</v>
      </c>
      <c r="C6" s="25" t="s">
        <v>6</v>
      </c>
      <c r="D6" s="24" t="s">
        <v>7</v>
      </c>
      <c r="E6" s="24" t="s">
        <v>8</v>
      </c>
      <c r="F6" s="24" t="s">
        <v>9</v>
      </c>
      <c r="G6" s="26" t="s">
        <v>10</v>
      </c>
      <c r="H6" s="26" t="s">
        <v>11</v>
      </c>
      <c r="I6" s="24" t="s">
        <v>12</v>
      </c>
      <c r="J6" s="49" t="s">
        <v>13</v>
      </c>
      <c r="K6" s="50" t="s">
        <v>14</v>
      </c>
      <c r="L6" s="51" t="s">
        <v>15</v>
      </c>
      <c r="M6" s="49" t="s">
        <v>16</v>
      </c>
      <c r="N6" s="24" t="s">
        <v>17</v>
      </c>
      <c r="O6" s="24" t="s">
        <v>18</v>
      </c>
      <c r="P6" s="24" t="s">
        <v>19</v>
      </c>
      <c r="Q6" s="65" t="s">
        <v>20</v>
      </c>
    </row>
    <row r="7" s="3" customFormat="1" ht="18.6" customHeight="1" spans="1:17">
      <c r="A7" s="27">
        <f>ROW()-6</f>
        <v>1</v>
      </c>
      <c r="B7" s="28" t="s">
        <v>21</v>
      </c>
      <c r="C7" s="29" t="s">
        <v>22</v>
      </c>
      <c r="D7" s="30" t="s">
        <v>23</v>
      </c>
      <c r="E7" s="31" t="s">
        <v>24</v>
      </c>
      <c r="F7" s="29" t="s">
        <v>25</v>
      </c>
      <c r="G7" s="32">
        <v>1.26</v>
      </c>
      <c r="H7" s="32">
        <v>1.26</v>
      </c>
      <c r="I7" s="52">
        <f>G7*270</f>
        <v>340.2</v>
      </c>
      <c r="J7" s="53">
        <f>G7*13.77</f>
        <v>17.3502</v>
      </c>
      <c r="K7" s="54">
        <v>0.8</v>
      </c>
      <c r="L7" s="53">
        <f>J7*K7</f>
        <v>13.88016</v>
      </c>
      <c r="M7" s="55">
        <f>G7*2.754</f>
        <v>3.47004</v>
      </c>
      <c r="N7" s="31" t="s">
        <v>26</v>
      </c>
      <c r="O7" s="56" t="s">
        <v>27</v>
      </c>
      <c r="P7" s="32"/>
      <c r="Q7" s="66"/>
    </row>
    <row r="8" s="3" customFormat="1" ht="18.6" customHeight="1" spans="1:17">
      <c r="A8" s="27">
        <f t="shared" ref="A8:A19" si="0">ROW()-6</f>
        <v>2</v>
      </c>
      <c r="B8" s="28" t="s">
        <v>28</v>
      </c>
      <c r="C8" s="29" t="s">
        <v>22</v>
      </c>
      <c r="D8" s="30" t="s">
        <v>29</v>
      </c>
      <c r="E8" s="31" t="s">
        <v>30</v>
      </c>
      <c r="F8" s="29" t="s">
        <v>25</v>
      </c>
      <c r="G8" s="32">
        <v>1.05</v>
      </c>
      <c r="H8" s="32">
        <v>1.05</v>
      </c>
      <c r="I8" s="52">
        <f t="shared" ref="I8:I30" si="1">G8*270</f>
        <v>283.5</v>
      </c>
      <c r="J8" s="53">
        <f t="shared" ref="J8:J30" si="2">G8*13.77</f>
        <v>14.4585</v>
      </c>
      <c r="K8" s="54">
        <v>0.8</v>
      </c>
      <c r="L8" s="53">
        <f t="shared" ref="L8:L30" si="3">J8*K8</f>
        <v>11.5668</v>
      </c>
      <c r="M8" s="55">
        <f t="shared" ref="M8:M30" si="4">G8*2.754</f>
        <v>2.8917</v>
      </c>
      <c r="N8" s="31" t="s">
        <v>31</v>
      </c>
      <c r="O8" s="56" t="s">
        <v>27</v>
      </c>
      <c r="P8" s="32"/>
      <c r="Q8" s="66"/>
    </row>
    <row r="9" s="3" customFormat="1" ht="18.6" customHeight="1" spans="1:17">
      <c r="A9" s="27">
        <f t="shared" si="0"/>
        <v>3</v>
      </c>
      <c r="B9" s="28" t="s">
        <v>32</v>
      </c>
      <c r="C9" s="29" t="s">
        <v>22</v>
      </c>
      <c r="D9" s="30" t="s">
        <v>33</v>
      </c>
      <c r="E9" s="31" t="s">
        <v>34</v>
      </c>
      <c r="F9" s="29" t="s">
        <v>25</v>
      </c>
      <c r="G9" s="32">
        <v>1.28</v>
      </c>
      <c r="H9" s="32">
        <v>1.28</v>
      </c>
      <c r="I9" s="52">
        <f t="shared" si="1"/>
        <v>345.6</v>
      </c>
      <c r="J9" s="53">
        <f t="shared" si="2"/>
        <v>17.6256</v>
      </c>
      <c r="K9" s="54">
        <v>0.8</v>
      </c>
      <c r="L9" s="53">
        <f t="shared" si="3"/>
        <v>14.10048</v>
      </c>
      <c r="M9" s="55">
        <f t="shared" si="4"/>
        <v>3.52512</v>
      </c>
      <c r="N9" s="31" t="s">
        <v>35</v>
      </c>
      <c r="O9" s="56" t="s">
        <v>27</v>
      </c>
      <c r="P9" s="32"/>
      <c r="Q9" s="66"/>
    </row>
    <row r="10" s="3" customFormat="1" ht="18.6" customHeight="1" spans="1:17">
      <c r="A10" s="27">
        <f t="shared" si="0"/>
        <v>4</v>
      </c>
      <c r="B10" s="28" t="s">
        <v>36</v>
      </c>
      <c r="C10" s="29" t="s">
        <v>22</v>
      </c>
      <c r="D10" s="30" t="s">
        <v>37</v>
      </c>
      <c r="E10" s="31" t="s">
        <v>38</v>
      </c>
      <c r="F10" s="29" t="s">
        <v>25</v>
      </c>
      <c r="G10" s="32">
        <v>2.4</v>
      </c>
      <c r="H10" s="32">
        <v>2.4</v>
      </c>
      <c r="I10" s="52">
        <f t="shared" si="1"/>
        <v>648</v>
      </c>
      <c r="J10" s="53">
        <f t="shared" si="2"/>
        <v>33.048</v>
      </c>
      <c r="K10" s="54">
        <v>0.8</v>
      </c>
      <c r="L10" s="53">
        <f t="shared" si="3"/>
        <v>26.4384</v>
      </c>
      <c r="M10" s="55">
        <f t="shared" si="4"/>
        <v>6.6096</v>
      </c>
      <c r="N10" s="31" t="s">
        <v>39</v>
      </c>
      <c r="O10" s="56" t="s">
        <v>27</v>
      </c>
      <c r="P10" s="32"/>
      <c r="Q10" s="66"/>
    </row>
    <row r="11" s="3" customFormat="1" ht="18.6" customHeight="1" spans="1:17">
      <c r="A11" s="27">
        <f t="shared" si="0"/>
        <v>5</v>
      </c>
      <c r="B11" s="28" t="s">
        <v>40</v>
      </c>
      <c r="C11" s="29" t="s">
        <v>22</v>
      </c>
      <c r="D11" s="30" t="s">
        <v>41</v>
      </c>
      <c r="E11" s="31" t="s">
        <v>42</v>
      </c>
      <c r="F11" s="29" t="s">
        <v>25</v>
      </c>
      <c r="G11" s="32">
        <v>0.83</v>
      </c>
      <c r="H11" s="32">
        <v>0.83</v>
      </c>
      <c r="I11" s="52">
        <f t="shared" si="1"/>
        <v>224.1</v>
      </c>
      <c r="J11" s="53">
        <f t="shared" si="2"/>
        <v>11.4291</v>
      </c>
      <c r="K11" s="54">
        <v>0.8</v>
      </c>
      <c r="L11" s="53">
        <f t="shared" si="3"/>
        <v>9.14328</v>
      </c>
      <c r="M11" s="55">
        <f t="shared" si="4"/>
        <v>2.28582</v>
      </c>
      <c r="N11" s="31" t="s">
        <v>43</v>
      </c>
      <c r="O11" s="56" t="s">
        <v>27</v>
      </c>
      <c r="P11" s="32"/>
      <c r="Q11" s="66"/>
    </row>
    <row r="12" s="3" customFormat="1" ht="18.6" customHeight="1" spans="1:17">
      <c r="A12" s="27">
        <f t="shared" si="0"/>
        <v>6</v>
      </c>
      <c r="B12" s="28" t="s">
        <v>44</v>
      </c>
      <c r="C12" s="29" t="s">
        <v>22</v>
      </c>
      <c r="D12" s="30" t="s">
        <v>45</v>
      </c>
      <c r="E12" s="31" t="s">
        <v>46</v>
      </c>
      <c r="F12" s="29" t="s">
        <v>25</v>
      </c>
      <c r="G12" s="32">
        <v>1.06</v>
      </c>
      <c r="H12" s="32">
        <v>1.06</v>
      </c>
      <c r="I12" s="52">
        <f t="shared" si="1"/>
        <v>286.2</v>
      </c>
      <c r="J12" s="53">
        <f t="shared" si="2"/>
        <v>14.5962</v>
      </c>
      <c r="K12" s="54">
        <v>0.8</v>
      </c>
      <c r="L12" s="53">
        <f t="shared" si="3"/>
        <v>11.67696</v>
      </c>
      <c r="M12" s="55">
        <f t="shared" si="4"/>
        <v>2.91924</v>
      </c>
      <c r="N12" s="31" t="s">
        <v>47</v>
      </c>
      <c r="O12" s="56" t="s">
        <v>27</v>
      </c>
      <c r="P12" s="32"/>
      <c r="Q12" s="66"/>
    </row>
    <row r="13" s="3" customFormat="1" ht="18.6" customHeight="1" spans="1:17">
      <c r="A13" s="27">
        <f t="shared" si="0"/>
        <v>7</v>
      </c>
      <c r="B13" s="28" t="s">
        <v>48</v>
      </c>
      <c r="C13" s="29" t="s">
        <v>22</v>
      </c>
      <c r="D13" s="30" t="s">
        <v>33</v>
      </c>
      <c r="E13" s="31" t="s">
        <v>49</v>
      </c>
      <c r="F13" s="29" t="s">
        <v>25</v>
      </c>
      <c r="G13" s="32">
        <v>1</v>
      </c>
      <c r="H13" s="32">
        <v>1</v>
      </c>
      <c r="I13" s="52">
        <f t="shared" si="1"/>
        <v>270</v>
      </c>
      <c r="J13" s="53">
        <f t="shared" si="2"/>
        <v>13.77</v>
      </c>
      <c r="K13" s="54">
        <v>0.8</v>
      </c>
      <c r="L13" s="53">
        <f t="shared" si="3"/>
        <v>11.016</v>
      </c>
      <c r="M13" s="55">
        <f t="shared" si="4"/>
        <v>2.754</v>
      </c>
      <c r="N13" s="31" t="s">
        <v>50</v>
      </c>
      <c r="O13" s="56" t="s">
        <v>27</v>
      </c>
      <c r="P13" s="32"/>
      <c r="Q13" s="66"/>
    </row>
    <row r="14" s="3" customFormat="1" ht="18.6" customHeight="1" spans="1:17">
      <c r="A14" s="27">
        <f t="shared" si="0"/>
        <v>8</v>
      </c>
      <c r="B14" s="28" t="s">
        <v>51</v>
      </c>
      <c r="C14" s="29" t="s">
        <v>22</v>
      </c>
      <c r="D14" s="30" t="s">
        <v>52</v>
      </c>
      <c r="E14" s="31" t="s">
        <v>53</v>
      </c>
      <c r="F14" s="29" t="s">
        <v>25</v>
      </c>
      <c r="G14" s="32">
        <v>1.02</v>
      </c>
      <c r="H14" s="32">
        <v>1.02</v>
      </c>
      <c r="I14" s="52">
        <f t="shared" si="1"/>
        <v>275.4</v>
      </c>
      <c r="J14" s="53">
        <f t="shared" si="2"/>
        <v>14.0454</v>
      </c>
      <c r="K14" s="54">
        <v>0.8</v>
      </c>
      <c r="L14" s="53">
        <f t="shared" si="3"/>
        <v>11.23632</v>
      </c>
      <c r="M14" s="55">
        <f t="shared" si="4"/>
        <v>2.80908</v>
      </c>
      <c r="N14" s="31" t="s">
        <v>54</v>
      </c>
      <c r="O14" s="56" t="s">
        <v>27</v>
      </c>
      <c r="P14" s="32"/>
      <c r="Q14" s="66"/>
    </row>
    <row r="15" s="3" customFormat="1" ht="18.6" customHeight="1" spans="1:17">
      <c r="A15" s="27">
        <f t="shared" si="0"/>
        <v>9</v>
      </c>
      <c r="B15" s="28" t="s">
        <v>55</v>
      </c>
      <c r="C15" s="29" t="s">
        <v>22</v>
      </c>
      <c r="D15" s="30" t="s">
        <v>56</v>
      </c>
      <c r="E15" s="31" t="s">
        <v>57</v>
      </c>
      <c r="F15" s="29" t="s">
        <v>25</v>
      </c>
      <c r="G15" s="32">
        <v>1.51</v>
      </c>
      <c r="H15" s="32">
        <v>1.51</v>
      </c>
      <c r="I15" s="52">
        <f t="shared" si="1"/>
        <v>407.7</v>
      </c>
      <c r="J15" s="53">
        <f t="shared" si="2"/>
        <v>20.7927</v>
      </c>
      <c r="K15" s="54">
        <v>0.8</v>
      </c>
      <c r="L15" s="53">
        <f t="shared" si="3"/>
        <v>16.63416</v>
      </c>
      <c r="M15" s="55">
        <f t="shared" si="4"/>
        <v>4.15854</v>
      </c>
      <c r="N15" s="31" t="s">
        <v>58</v>
      </c>
      <c r="O15" s="56" t="s">
        <v>27</v>
      </c>
      <c r="P15" s="32"/>
      <c r="Q15" s="66"/>
    </row>
    <row r="16" s="3" customFormat="1" ht="18.6" customHeight="1" spans="1:17">
      <c r="A16" s="27">
        <f t="shared" si="0"/>
        <v>10</v>
      </c>
      <c r="B16" s="28" t="s">
        <v>59</v>
      </c>
      <c r="C16" s="29" t="s">
        <v>22</v>
      </c>
      <c r="D16" s="30" t="s">
        <v>60</v>
      </c>
      <c r="E16" s="31" t="s">
        <v>61</v>
      </c>
      <c r="F16" s="29" t="s">
        <v>25</v>
      </c>
      <c r="G16" s="32">
        <v>1.28</v>
      </c>
      <c r="H16" s="32">
        <v>1.28</v>
      </c>
      <c r="I16" s="52">
        <f t="shared" si="1"/>
        <v>345.6</v>
      </c>
      <c r="J16" s="53">
        <f t="shared" si="2"/>
        <v>17.6256</v>
      </c>
      <c r="K16" s="54">
        <v>0.8</v>
      </c>
      <c r="L16" s="53">
        <f t="shared" si="3"/>
        <v>14.10048</v>
      </c>
      <c r="M16" s="55">
        <f t="shared" si="4"/>
        <v>3.52512</v>
      </c>
      <c r="N16" s="31" t="s">
        <v>62</v>
      </c>
      <c r="O16" s="56" t="s">
        <v>27</v>
      </c>
      <c r="P16" s="32"/>
      <c r="Q16" s="66"/>
    </row>
    <row r="17" s="3" customFormat="1" ht="18.6" customHeight="1" spans="1:17">
      <c r="A17" s="27">
        <f t="shared" si="0"/>
        <v>11</v>
      </c>
      <c r="B17" s="28" t="s">
        <v>63</v>
      </c>
      <c r="C17" s="29" t="s">
        <v>22</v>
      </c>
      <c r="D17" s="30" t="s">
        <v>64</v>
      </c>
      <c r="E17" s="31" t="s">
        <v>65</v>
      </c>
      <c r="F17" s="29" t="s">
        <v>25</v>
      </c>
      <c r="G17" s="32">
        <v>1.91</v>
      </c>
      <c r="H17" s="32">
        <v>1.91</v>
      </c>
      <c r="I17" s="52">
        <f t="shared" si="1"/>
        <v>515.7</v>
      </c>
      <c r="J17" s="53">
        <f t="shared" si="2"/>
        <v>26.3007</v>
      </c>
      <c r="K17" s="54">
        <v>0.8</v>
      </c>
      <c r="L17" s="53">
        <f t="shared" si="3"/>
        <v>21.04056</v>
      </c>
      <c r="M17" s="55">
        <f t="shared" si="4"/>
        <v>5.26014</v>
      </c>
      <c r="N17" s="31" t="s">
        <v>66</v>
      </c>
      <c r="O17" s="56" t="s">
        <v>27</v>
      </c>
      <c r="P17" s="32"/>
      <c r="Q17" s="66"/>
    </row>
    <row r="18" s="3" customFormat="1" ht="18.6" customHeight="1" spans="1:17">
      <c r="A18" s="27">
        <f t="shared" si="0"/>
        <v>12</v>
      </c>
      <c r="B18" s="28" t="s">
        <v>67</v>
      </c>
      <c r="C18" s="29" t="s">
        <v>22</v>
      </c>
      <c r="D18" s="30" t="s">
        <v>23</v>
      </c>
      <c r="E18" s="31" t="s">
        <v>68</v>
      </c>
      <c r="F18" s="29" t="s">
        <v>25</v>
      </c>
      <c r="G18" s="32">
        <v>2</v>
      </c>
      <c r="H18" s="32">
        <v>2</v>
      </c>
      <c r="I18" s="52">
        <f t="shared" si="1"/>
        <v>540</v>
      </c>
      <c r="J18" s="53">
        <f t="shared" si="2"/>
        <v>27.54</v>
      </c>
      <c r="K18" s="54">
        <v>0.8</v>
      </c>
      <c r="L18" s="53">
        <f t="shared" si="3"/>
        <v>22.032</v>
      </c>
      <c r="M18" s="55">
        <f t="shared" si="4"/>
        <v>5.508</v>
      </c>
      <c r="N18" s="31" t="s">
        <v>69</v>
      </c>
      <c r="O18" s="56" t="s">
        <v>27</v>
      </c>
      <c r="P18" s="32"/>
      <c r="Q18" s="66"/>
    </row>
    <row r="19" s="4" customFormat="1" ht="18.6" customHeight="1" spans="1:17">
      <c r="A19" s="27">
        <f t="shared" si="0"/>
        <v>13</v>
      </c>
      <c r="B19" s="28" t="s">
        <v>70</v>
      </c>
      <c r="C19" s="29" t="s">
        <v>22</v>
      </c>
      <c r="D19" s="30" t="s">
        <v>71</v>
      </c>
      <c r="E19" s="31" t="s">
        <v>72</v>
      </c>
      <c r="F19" s="29" t="s">
        <v>25</v>
      </c>
      <c r="G19" s="32">
        <v>3.18</v>
      </c>
      <c r="H19" s="32">
        <v>3.18</v>
      </c>
      <c r="I19" s="52">
        <f t="shared" si="1"/>
        <v>858.6</v>
      </c>
      <c r="J19" s="53">
        <f t="shared" si="2"/>
        <v>43.7886</v>
      </c>
      <c r="K19" s="54">
        <v>0.8</v>
      </c>
      <c r="L19" s="53">
        <f t="shared" si="3"/>
        <v>35.03088</v>
      </c>
      <c r="M19" s="55">
        <f t="shared" si="4"/>
        <v>8.75772</v>
      </c>
      <c r="N19" s="31" t="s">
        <v>73</v>
      </c>
      <c r="O19" s="56" t="s">
        <v>27</v>
      </c>
      <c r="P19" s="32"/>
      <c r="Q19" s="66"/>
    </row>
    <row r="20" s="3" customFormat="1" ht="18.6" customHeight="1" spans="1:17">
      <c r="A20" s="27">
        <f t="shared" ref="A20:A29" si="5">ROW()-6</f>
        <v>14</v>
      </c>
      <c r="B20" s="28" t="s">
        <v>74</v>
      </c>
      <c r="C20" s="29" t="s">
        <v>22</v>
      </c>
      <c r="D20" s="30" t="s">
        <v>75</v>
      </c>
      <c r="E20" s="31" t="s">
        <v>76</v>
      </c>
      <c r="F20" s="29" t="s">
        <v>25</v>
      </c>
      <c r="G20" s="33">
        <v>5.58</v>
      </c>
      <c r="H20" s="33">
        <v>5.58</v>
      </c>
      <c r="I20" s="52">
        <f t="shared" si="1"/>
        <v>1506.6</v>
      </c>
      <c r="J20" s="53">
        <f t="shared" si="2"/>
        <v>76.8366</v>
      </c>
      <c r="K20" s="54">
        <v>0.8</v>
      </c>
      <c r="L20" s="53">
        <f t="shared" si="3"/>
        <v>61.46928</v>
      </c>
      <c r="M20" s="55">
        <f t="shared" si="4"/>
        <v>15.36732</v>
      </c>
      <c r="N20" s="31" t="s">
        <v>77</v>
      </c>
      <c r="O20" s="56" t="s">
        <v>27</v>
      </c>
      <c r="P20" s="33"/>
      <c r="Q20" s="66"/>
    </row>
    <row r="21" s="3" customFormat="1" ht="18.6" customHeight="1" spans="1:17">
      <c r="A21" s="27">
        <f t="shared" si="5"/>
        <v>15</v>
      </c>
      <c r="B21" s="28" t="s">
        <v>78</v>
      </c>
      <c r="C21" s="29" t="s">
        <v>22</v>
      </c>
      <c r="D21" s="30" t="s">
        <v>56</v>
      </c>
      <c r="E21" s="31" t="s">
        <v>79</v>
      </c>
      <c r="F21" s="29" t="s">
        <v>25</v>
      </c>
      <c r="G21" s="33">
        <v>1.18</v>
      </c>
      <c r="H21" s="33">
        <v>1.18</v>
      </c>
      <c r="I21" s="52">
        <f t="shared" si="1"/>
        <v>318.6</v>
      </c>
      <c r="J21" s="53">
        <f t="shared" si="2"/>
        <v>16.2486</v>
      </c>
      <c r="K21" s="54">
        <v>0.8</v>
      </c>
      <c r="L21" s="53">
        <f t="shared" si="3"/>
        <v>12.99888</v>
      </c>
      <c r="M21" s="55">
        <f t="shared" si="4"/>
        <v>3.24972</v>
      </c>
      <c r="N21" s="31" t="s">
        <v>80</v>
      </c>
      <c r="O21" s="56" t="s">
        <v>27</v>
      </c>
      <c r="P21" s="33"/>
      <c r="Q21" s="66"/>
    </row>
    <row r="22" s="3" customFormat="1" ht="18.6" customHeight="1" spans="1:17">
      <c r="A22" s="27">
        <f t="shared" si="5"/>
        <v>16</v>
      </c>
      <c r="B22" s="28" t="s">
        <v>81</v>
      </c>
      <c r="C22" s="29" t="s">
        <v>22</v>
      </c>
      <c r="D22" s="30" t="s">
        <v>45</v>
      </c>
      <c r="E22" s="31" t="s">
        <v>82</v>
      </c>
      <c r="F22" s="29" t="s">
        <v>25</v>
      </c>
      <c r="G22" s="33">
        <v>1.8</v>
      </c>
      <c r="H22" s="33">
        <v>1.8</v>
      </c>
      <c r="I22" s="52">
        <f t="shared" si="1"/>
        <v>486</v>
      </c>
      <c r="J22" s="53">
        <f t="shared" si="2"/>
        <v>24.786</v>
      </c>
      <c r="K22" s="54">
        <v>0.8</v>
      </c>
      <c r="L22" s="53">
        <f t="shared" si="3"/>
        <v>19.8288</v>
      </c>
      <c r="M22" s="55">
        <f t="shared" si="4"/>
        <v>4.9572</v>
      </c>
      <c r="N22" s="31" t="s">
        <v>83</v>
      </c>
      <c r="O22" s="56" t="s">
        <v>27</v>
      </c>
      <c r="P22" s="33"/>
      <c r="Q22" s="66"/>
    </row>
    <row r="23" s="3" customFormat="1" ht="18.6" customHeight="1" spans="1:17">
      <c r="A23" s="27">
        <f t="shared" si="5"/>
        <v>17</v>
      </c>
      <c r="B23" s="28" t="s">
        <v>84</v>
      </c>
      <c r="C23" s="29" t="s">
        <v>22</v>
      </c>
      <c r="D23" s="30" t="s">
        <v>75</v>
      </c>
      <c r="E23" s="31" t="s">
        <v>85</v>
      </c>
      <c r="F23" s="29" t="s">
        <v>25</v>
      </c>
      <c r="G23" s="33">
        <v>1</v>
      </c>
      <c r="H23" s="33">
        <v>1</v>
      </c>
      <c r="I23" s="52">
        <f t="shared" si="1"/>
        <v>270</v>
      </c>
      <c r="J23" s="53">
        <f t="shared" si="2"/>
        <v>13.77</v>
      </c>
      <c r="K23" s="54">
        <v>0.8</v>
      </c>
      <c r="L23" s="53">
        <f t="shared" si="3"/>
        <v>11.016</v>
      </c>
      <c r="M23" s="55">
        <f t="shared" si="4"/>
        <v>2.754</v>
      </c>
      <c r="N23" s="31" t="s">
        <v>86</v>
      </c>
      <c r="O23" s="56" t="s">
        <v>27</v>
      </c>
      <c r="P23" s="33"/>
      <c r="Q23" s="66"/>
    </row>
    <row r="24" s="3" customFormat="1" ht="18.6" customHeight="1" spans="1:17">
      <c r="A24" s="27">
        <f t="shared" si="5"/>
        <v>18</v>
      </c>
      <c r="B24" s="28" t="s">
        <v>87</v>
      </c>
      <c r="C24" s="29" t="s">
        <v>22</v>
      </c>
      <c r="D24" s="30" t="s">
        <v>45</v>
      </c>
      <c r="E24" s="31" t="s">
        <v>88</v>
      </c>
      <c r="F24" s="29" t="s">
        <v>25</v>
      </c>
      <c r="G24" s="33">
        <v>1.5</v>
      </c>
      <c r="H24" s="33">
        <v>1.5</v>
      </c>
      <c r="I24" s="52">
        <f t="shared" si="1"/>
        <v>405</v>
      </c>
      <c r="J24" s="53">
        <f t="shared" si="2"/>
        <v>20.655</v>
      </c>
      <c r="K24" s="54">
        <v>0.8</v>
      </c>
      <c r="L24" s="53">
        <f t="shared" si="3"/>
        <v>16.524</v>
      </c>
      <c r="M24" s="55">
        <f t="shared" si="4"/>
        <v>4.131</v>
      </c>
      <c r="N24" s="31" t="s">
        <v>89</v>
      </c>
      <c r="O24" s="56" t="s">
        <v>27</v>
      </c>
      <c r="P24" s="33"/>
      <c r="Q24" s="66"/>
    </row>
    <row r="25" s="3" customFormat="1" ht="18.6" customHeight="1" spans="1:17">
      <c r="A25" s="27">
        <f t="shared" si="5"/>
        <v>19</v>
      </c>
      <c r="B25" s="28" t="s">
        <v>90</v>
      </c>
      <c r="C25" s="29" t="s">
        <v>22</v>
      </c>
      <c r="D25" s="30" t="s">
        <v>56</v>
      </c>
      <c r="E25" s="31" t="s">
        <v>91</v>
      </c>
      <c r="F25" s="29" t="s">
        <v>25</v>
      </c>
      <c r="G25" s="33">
        <v>2.76</v>
      </c>
      <c r="H25" s="33">
        <v>2.76</v>
      </c>
      <c r="I25" s="52">
        <f t="shared" si="1"/>
        <v>745.2</v>
      </c>
      <c r="J25" s="53">
        <f t="shared" si="2"/>
        <v>38.0052</v>
      </c>
      <c r="K25" s="54">
        <v>0.8</v>
      </c>
      <c r="L25" s="53">
        <f t="shared" si="3"/>
        <v>30.40416</v>
      </c>
      <c r="M25" s="55">
        <f t="shared" si="4"/>
        <v>7.60104</v>
      </c>
      <c r="N25" s="31" t="s">
        <v>92</v>
      </c>
      <c r="O25" s="56" t="s">
        <v>27</v>
      </c>
      <c r="P25" s="33"/>
      <c r="Q25" s="66"/>
    </row>
    <row r="26" s="3" customFormat="1" ht="18.6" customHeight="1" spans="1:17">
      <c r="A26" s="27">
        <f t="shared" si="5"/>
        <v>20</v>
      </c>
      <c r="B26" s="28" t="s">
        <v>93</v>
      </c>
      <c r="C26" s="29" t="s">
        <v>22</v>
      </c>
      <c r="D26" s="30" t="s">
        <v>37</v>
      </c>
      <c r="E26" s="31" t="s">
        <v>94</v>
      </c>
      <c r="F26" s="29" t="s">
        <v>25</v>
      </c>
      <c r="G26" s="33">
        <v>2.03</v>
      </c>
      <c r="H26" s="33">
        <v>2.03</v>
      </c>
      <c r="I26" s="52">
        <f t="shared" si="1"/>
        <v>548.1</v>
      </c>
      <c r="J26" s="53">
        <f t="shared" si="2"/>
        <v>27.9531</v>
      </c>
      <c r="K26" s="54">
        <v>0.8</v>
      </c>
      <c r="L26" s="53">
        <f t="shared" si="3"/>
        <v>22.36248</v>
      </c>
      <c r="M26" s="55">
        <f t="shared" si="4"/>
        <v>5.59062</v>
      </c>
      <c r="N26" s="31" t="s">
        <v>95</v>
      </c>
      <c r="O26" s="56" t="s">
        <v>27</v>
      </c>
      <c r="P26" s="33"/>
      <c r="Q26" s="66"/>
    </row>
    <row r="27" s="3" customFormat="1" ht="18.6" customHeight="1" spans="1:17">
      <c r="A27" s="27">
        <f t="shared" si="5"/>
        <v>21</v>
      </c>
      <c r="B27" s="28" t="s">
        <v>96</v>
      </c>
      <c r="C27" s="29" t="s">
        <v>22</v>
      </c>
      <c r="D27" s="30" t="s">
        <v>64</v>
      </c>
      <c r="E27" s="31" t="s">
        <v>97</v>
      </c>
      <c r="F27" s="29" t="s">
        <v>25</v>
      </c>
      <c r="G27" s="33">
        <v>1.56</v>
      </c>
      <c r="H27" s="33">
        <v>1.56</v>
      </c>
      <c r="I27" s="52">
        <f t="shared" si="1"/>
        <v>421.2</v>
      </c>
      <c r="J27" s="53">
        <f t="shared" si="2"/>
        <v>21.4812</v>
      </c>
      <c r="K27" s="54">
        <v>0.8</v>
      </c>
      <c r="L27" s="53">
        <f t="shared" si="3"/>
        <v>17.18496</v>
      </c>
      <c r="M27" s="55">
        <f t="shared" si="4"/>
        <v>4.29624</v>
      </c>
      <c r="N27" s="31" t="s">
        <v>98</v>
      </c>
      <c r="O27" s="56" t="s">
        <v>27</v>
      </c>
      <c r="P27" s="33"/>
      <c r="Q27" s="66"/>
    </row>
    <row r="28" s="3" customFormat="1" ht="18.6" customHeight="1" spans="1:17">
      <c r="A28" s="27">
        <f t="shared" si="5"/>
        <v>22</v>
      </c>
      <c r="B28" s="28" t="s">
        <v>99</v>
      </c>
      <c r="C28" s="29" t="s">
        <v>22</v>
      </c>
      <c r="D28" s="30" t="s">
        <v>100</v>
      </c>
      <c r="E28" s="31" t="s">
        <v>101</v>
      </c>
      <c r="F28" s="29" t="s">
        <v>25</v>
      </c>
      <c r="G28" s="33">
        <v>6.25</v>
      </c>
      <c r="H28" s="33">
        <v>6.25</v>
      </c>
      <c r="I28" s="52">
        <f t="shared" si="1"/>
        <v>1687.5</v>
      </c>
      <c r="J28" s="53">
        <f t="shared" si="2"/>
        <v>86.0625</v>
      </c>
      <c r="K28" s="54">
        <v>0.8</v>
      </c>
      <c r="L28" s="53">
        <f t="shared" si="3"/>
        <v>68.85</v>
      </c>
      <c r="M28" s="55">
        <f t="shared" si="4"/>
        <v>17.2125</v>
      </c>
      <c r="N28" s="31" t="s">
        <v>102</v>
      </c>
      <c r="O28" s="56" t="s">
        <v>27</v>
      </c>
      <c r="P28" s="33"/>
      <c r="Q28" s="66"/>
    </row>
    <row r="29" s="3" customFormat="1" ht="18.6" customHeight="1" spans="1:17">
      <c r="A29" s="27">
        <v>1</v>
      </c>
      <c r="B29" s="28" t="s">
        <v>103</v>
      </c>
      <c r="C29" s="29" t="s">
        <v>22</v>
      </c>
      <c r="D29" s="30" t="s">
        <v>104</v>
      </c>
      <c r="E29" s="31" t="s">
        <v>105</v>
      </c>
      <c r="F29" s="29" t="s">
        <v>25</v>
      </c>
      <c r="G29" s="33">
        <v>146.68</v>
      </c>
      <c r="H29" s="33">
        <v>146.68</v>
      </c>
      <c r="I29" s="52">
        <v>39603.6</v>
      </c>
      <c r="J29" s="53">
        <v>2019.7836</v>
      </c>
      <c r="K29" s="54">
        <v>0.8</v>
      </c>
      <c r="L29" s="53">
        <v>1615.82688</v>
      </c>
      <c r="M29" s="55">
        <v>403.95672</v>
      </c>
      <c r="N29" s="31" t="s">
        <v>106</v>
      </c>
      <c r="O29" s="56" t="s">
        <v>27</v>
      </c>
      <c r="P29" s="33"/>
      <c r="Q29" s="66"/>
    </row>
    <row r="30" s="3" customFormat="1" ht="18.6" customHeight="1" spans="1:17">
      <c r="A30" s="27">
        <v>1</v>
      </c>
      <c r="B30" s="28" t="s">
        <v>107</v>
      </c>
      <c r="C30" s="29" t="s">
        <v>22</v>
      </c>
      <c r="D30" s="30" t="s">
        <v>108</v>
      </c>
      <c r="E30" s="31" t="s">
        <v>109</v>
      </c>
      <c r="F30" s="29" t="s">
        <v>25</v>
      </c>
      <c r="G30" s="33">
        <v>452.02</v>
      </c>
      <c r="H30" s="33">
        <v>452.02</v>
      </c>
      <c r="I30" s="52">
        <v>122045.4</v>
      </c>
      <c r="J30" s="53">
        <v>6224.3154</v>
      </c>
      <c r="K30" s="54">
        <v>0.8</v>
      </c>
      <c r="L30" s="53">
        <v>4979.45232</v>
      </c>
      <c r="M30" s="55">
        <v>1244.86308</v>
      </c>
      <c r="N30" s="31" t="s">
        <v>110</v>
      </c>
      <c r="O30" s="56" t="s">
        <v>27</v>
      </c>
      <c r="P30" s="33"/>
      <c r="Q30" s="66"/>
    </row>
    <row r="31" s="5" customFormat="1" ht="18.6" customHeight="1" spans="1:17">
      <c r="A31" s="34"/>
      <c r="B31" s="34"/>
      <c r="C31" s="34" t="s">
        <v>111</v>
      </c>
      <c r="D31" s="34"/>
      <c r="E31" s="34"/>
      <c r="F31" s="35"/>
      <c r="G31" s="36">
        <f>SUM(G7:G30)</f>
        <v>642.14</v>
      </c>
      <c r="H31" s="36">
        <f t="shared" ref="H31:M31" si="6">SUM(H7:H30)</f>
        <v>642.14</v>
      </c>
      <c r="I31" s="36">
        <f t="shared" si="6"/>
        <v>173377.8</v>
      </c>
      <c r="J31" s="36">
        <f t="shared" si="6"/>
        <v>8842.2678</v>
      </c>
      <c r="K31" s="36"/>
      <c r="L31" s="36">
        <f t="shared" si="6"/>
        <v>7073.81424</v>
      </c>
      <c r="M31" s="36">
        <f t="shared" si="6"/>
        <v>1768.45356</v>
      </c>
      <c r="N31" s="34"/>
      <c r="O31" s="34"/>
      <c r="P31" s="35"/>
      <c r="Q31" s="35"/>
    </row>
    <row r="32" s="6" customFormat="1" ht="15" customHeight="1" spans="1:17">
      <c r="A32" s="37" t="s">
        <v>112</v>
      </c>
      <c r="B32" s="38"/>
      <c r="C32" s="39"/>
      <c r="D32" s="39"/>
      <c r="E32" s="37" t="s">
        <v>113</v>
      </c>
      <c r="F32" s="37"/>
      <c r="G32" s="40"/>
      <c r="H32" s="10"/>
      <c r="I32" s="9"/>
      <c r="J32" s="11"/>
      <c r="K32" s="12"/>
      <c r="L32" s="11"/>
      <c r="M32" s="11"/>
      <c r="N32" s="57"/>
      <c r="O32" s="37"/>
      <c r="P32" s="37"/>
      <c r="Q32" s="37"/>
    </row>
  </sheetData>
  <autoFilter ref="A6:U32">
    <extLst/>
  </autoFilter>
  <mergeCells count="6">
    <mergeCell ref="A1:U1"/>
    <mergeCell ref="A2:U2"/>
    <mergeCell ref="A3:U3"/>
    <mergeCell ref="A4:U4"/>
    <mergeCell ref="A5:U5"/>
    <mergeCell ref="A31:B3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ignoredErrors>
    <ignoredError sqref="H24:H2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2024-06-14T06:43:17Z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