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75" tabRatio="622"/>
  </bookViews>
  <sheets>
    <sheet name="大豆大户" sheetId="18" r:id="rId1"/>
  </sheets>
  <definedNames>
    <definedName name="_xlnm._FilterDatabase" localSheetId="0" hidden="1">大豆大户!$A$6:$Q$9</definedName>
    <definedName name="_xlnm.Print_Area" localSheetId="0">大豆大户!$A$1:$Q$9</definedName>
    <definedName name="_xlnm.Print_Titles" localSheetId="0">大豆大户!$1:$6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<sst xmlns="http://schemas.openxmlformats.org/spreadsheetml/2006/main" count="31" uniqueCount="31">
  <si>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r>
      <rPr>
        <sz val="10.5"/>
        <rFont val="宋体"/>
        <charset val="134"/>
      </rPr>
      <t xml:space="preserve">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</si>
  <si>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</si>
  <si>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铁岭县镇西堡镇东营盘村民委员会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大豆保险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大豆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东营盘村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</si>
  <si>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铁岭县镇西堡镇东营盘村金兴波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270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5.1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13.77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</si>
  <si>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</si>
  <si>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</si>
  <si>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</si>
  <si>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</si>
  <si>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</si>
  <si>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</si>
  <si>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</si>
  <si>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</si>
  <si>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</si>
  <si>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</si>
  <si>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</si>
  <si>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</si>
  <si>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</si>
  <si>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</si>
  <si>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</si>
  <si>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</si>
  <si>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</si>
  <si>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金兴波</t>
  </si>
  <si>
    <t>东营盘村</t>
  </si>
  <si>
    <t>211221********2118</t>
  </si>
  <si>
    <t>159****8777</t>
  </si>
  <si>
    <t>村西</t>
  </si>
  <si>
    <t>621449********75038</t>
  </si>
  <si>
    <t>农村商业银行</t>
  </si>
  <si>
    <t>合计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</si>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</sst>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0"/>
    </font>
    <font>
      <sz val="8"/>
      <name val="Arial"/>
      <charset val="0"/>
    </font>
    <font>
      <sz val="8"/>
      <color theme="1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8"/>
      <color rgb="FF000000"/>
      <name val="宋体"/>
      <charset val="134"/>
    </font>
    <font>
      <sz val="8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6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76" fontId="3" fillId="2" borderId="5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176" fontId="2" fillId="2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176" fontId="9" fillId="2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176" fontId="13" fillId="2" borderId="0" xfId="0" applyNumberFormat="1" applyFont="1" applyFill="1" applyBorder="1" applyAlignment="1">
      <alignment horizontal="left"/>
    </xf>
    <xf numFmtId="9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left" vertical="center"/>
    </xf>
    <xf numFmtId="178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9" fontId="2" fillId="0" borderId="0" xfId="0" applyNumberFormat="1" applyFont="1" applyFill="1" applyBorder="1" applyAlignment="1">
      <alignment horizontal="left" vertical="center"/>
    </xf>
    <xf numFmtId="178" fontId="2" fillId="2" borderId="0" xfId="0" applyNumberFormat="1" applyFont="1" applyFill="1" applyBorder="1" applyAlignment="1">
      <alignment horizontal="left" vertical="center"/>
    </xf>
    <xf numFmtId="9" fontId="2" fillId="2" borderId="0" xfId="0" applyNumberFormat="1" applyFont="1" applyFill="1" applyBorder="1" applyAlignment="1">
      <alignment horizontal="left" vertical="center"/>
    </xf>
    <xf numFmtId="177" fontId="4" fillId="0" borderId="7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178" fontId="4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/>
    </xf>
    <xf numFmtId="9" fontId="9" fillId="0" borderId="7" xfId="0" applyNumberFormat="1" applyFont="1" applyFill="1" applyBorder="1" applyAlignment="1">
      <alignment horizontal="center" vertical="center"/>
    </xf>
    <xf numFmtId="177" fontId="5" fillId="0" borderId="7" xfId="0" applyNumberFormat="1" applyFont="1" applyFill="1" applyBorder="1" applyAlignment="1">
      <alignment horizontal="center" vertical="center"/>
    </xf>
    <xf numFmtId="177" fontId="14" fillId="0" borderId="7" xfId="0" applyNumberFormat="1" applyFont="1" applyBorder="1" applyAlignment="1">
      <alignment horizontal="center" vertical="center"/>
    </xf>
    <xf numFmtId="49" fontId="15" fillId="0" borderId="7" xfId="58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left"/>
    </xf>
    <xf numFmtId="49" fontId="16" fillId="0" borderId="0" xfId="58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7" fontId="2" fillId="2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425450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115" zoomScaleNormal="115" workbookViewId="0">
      <selection activeCell="L11" sqref="L11"/>
    </sheetView>
  </sheetViews>
  <sheetFormatPr defaultColWidth="9" defaultRowHeight="13.5"/>
  <cols>
    <col min="1" max="1" width="4.35" style="4" customWidth="1"/>
    <col min="2" max="2" width="8" style="5" customWidth="1"/>
    <col min="3" max="3" width="9.35" style="4" customWidth="1"/>
    <col min="4" max="4" width="20.5" style="4" customWidth="1"/>
    <col min="5" max="5" width="11.5" style="6" customWidth="1"/>
    <col min="6" max="6" width="7.60833333333333" style="6" customWidth="1"/>
    <col min="7" max="7" width="8.25" style="7" customWidth="1"/>
    <col min="8" max="8" width="7.925" style="7" customWidth="1"/>
    <col min="9" max="9" width="8.25" style="6" customWidth="1"/>
    <col min="10" max="10" width="6.625" style="8" customWidth="1"/>
    <col min="11" max="11" width="5.54166666666667" style="9" customWidth="1"/>
    <col min="12" max="12" width="7.28333333333333" style="8" customWidth="1"/>
    <col min="13" max="13" width="7.6" style="8" customWidth="1"/>
    <col min="14" max="14" width="18.2583333333333" style="6" customWidth="1"/>
    <col min="15" max="15" width="10.975" style="6" customWidth="1"/>
    <col min="16" max="16" width="8.625" style="6" customWidth="1"/>
    <col min="17" max="17" width="7.625" style="6" customWidth="1"/>
    <col min="18" max="16384" width="9" style="6"/>
  </cols>
  <sheetData>
    <row r="1" s="1" customFormat="1" ht="23.25" customHeight="1" spans="1:21">
      <c r="A1" s="10"/>
      <c r="B1" s="11"/>
      <c r="C1" s="11"/>
      <c r="D1" s="11"/>
      <c r="E1" s="10"/>
      <c r="F1" s="10"/>
      <c r="G1" s="12"/>
      <c r="H1" s="12"/>
      <c r="I1" s="11"/>
      <c r="J1" s="11"/>
      <c r="K1" s="40"/>
      <c r="L1" s="11"/>
      <c r="M1" s="11"/>
      <c r="N1" s="41"/>
      <c r="O1" s="42"/>
      <c r="P1" s="41"/>
      <c r="Q1" s="41"/>
      <c r="R1" s="64"/>
      <c r="S1" s="10"/>
      <c r="T1" s="10"/>
      <c r="U1" s="65"/>
    </row>
    <row r="2" s="1" customFormat="1" ht="22.5" customHeight="1" spans="1:21">
      <c r="A2" s="13" t="s">
        <v>0</v>
      </c>
      <c r="B2" s="14"/>
      <c r="C2" s="14"/>
      <c r="D2" s="14"/>
      <c r="E2" s="15"/>
      <c r="F2" s="15"/>
      <c r="G2" s="16"/>
      <c r="H2" s="16"/>
      <c r="I2" s="14"/>
      <c r="J2" s="14"/>
      <c r="K2" s="43"/>
      <c r="L2" s="14"/>
      <c r="M2" s="14"/>
      <c r="N2" s="44"/>
      <c r="O2" s="45"/>
      <c r="P2" s="44"/>
      <c r="Q2" s="44"/>
      <c r="R2" s="66"/>
      <c r="S2" s="15"/>
      <c r="T2" s="15"/>
      <c r="U2" s="67"/>
    </row>
    <row r="3" s="1" customFormat="1" ht="24.75" customHeight="1" spans="1:21">
      <c r="A3" s="17" t="s">
        <v>1</v>
      </c>
      <c r="B3" s="18"/>
      <c r="C3" s="18"/>
      <c r="D3" s="18"/>
      <c r="E3" s="19"/>
      <c r="F3" s="19"/>
      <c r="G3" s="20"/>
      <c r="H3" s="20"/>
      <c r="I3" s="18"/>
      <c r="J3" s="18"/>
      <c r="K3" s="46"/>
      <c r="L3" s="18"/>
      <c r="M3" s="18"/>
      <c r="N3" s="47"/>
      <c r="O3" s="48"/>
      <c r="P3" s="47"/>
      <c r="Q3" s="47"/>
      <c r="R3" s="68"/>
      <c r="S3" s="19"/>
      <c r="T3" s="19"/>
      <c r="U3" s="69"/>
    </row>
    <row r="4" s="2" customFormat="1" ht="24.75" customHeight="1" spans="1:21">
      <c r="A4" s="21" t="s">
        <v>2</v>
      </c>
      <c r="B4" s="22"/>
      <c r="C4" s="22"/>
      <c r="D4" s="22"/>
      <c r="E4" s="23"/>
      <c r="F4" s="23"/>
      <c r="G4" s="24"/>
      <c r="H4" s="24"/>
      <c r="I4" s="22"/>
      <c r="J4" s="22"/>
      <c r="K4" s="49"/>
      <c r="L4" s="22"/>
      <c r="M4" s="22"/>
      <c r="N4" s="50"/>
      <c r="O4" s="51"/>
      <c r="P4" s="50"/>
      <c r="Q4" s="50"/>
      <c r="R4" s="70"/>
      <c r="S4" s="23"/>
      <c r="T4" s="23"/>
      <c r="U4" s="23"/>
    </row>
    <row r="5" s="2" customFormat="1" ht="25.5" customHeight="1" spans="1:21">
      <c r="A5" s="21" t="s">
        <v>3</v>
      </c>
      <c r="B5" s="22"/>
      <c r="C5" s="22"/>
      <c r="D5" s="22"/>
      <c r="E5" s="23"/>
      <c r="F5" s="23"/>
      <c r="G5" s="24"/>
      <c r="H5" s="24"/>
      <c r="I5" s="22"/>
      <c r="J5" s="22"/>
      <c r="K5" s="49"/>
      <c r="L5" s="22"/>
      <c r="M5" s="22"/>
      <c r="N5" s="50"/>
      <c r="O5" s="51"/>
      <c r="P5" s="50"/>
      <c r="Q5" s="50"/>
      <c r="R5" s="70"/>
      <c r="S5" s="23"/>
      <c r="T5" s="23"/>
      <c r="U5" s="23"/>
    </row>
    <row r="6" s="3" customFormat="1" ht="37" customHeight="1" spans="1:17">
      <c r="A6" s="25" t="s">
        <v>4</v>
      </c>
      <c r="B6" s="25" t="s">
        <v>5</v>
      </c>
      <c r="C6" s="25" t="s">
        <v>6</v>
      </c>
      <c r="D6" s="25" t="s">
        <v>7</v>
      </c>
      <c r="E6" s="25" t="s">
        <v>8</v>
      </c>
      <c r="F6" s="25" t="s">
        <v>9</v>
      </c>
      <c r="G6" s="26" t="s">
        <v>10</v>
      </c>
      <c r="H6" s="26" t="s">
        <v>11</v>
      </c>
      <c r="I6" s="25" t="s">
        <v>12</v>
      </c>
      <c r="J6" s="52" t="s">
        <v>13</v>
      </c>
      <c r="K6" s="53" t="s">
        <v>14</v>
      </c>
      <c r="L6" s="54" t="s">
        <v>15</v>
      </c>
      <c r="M6" s="52" t="s">
        <v>16</v>
      </c>
      <c r="N6" s="25" t="s">
        <v>17</v>
      </c>
      <c r="O6" s="25" t="s">
        <v>18</v>
      </c>
      <c r="P6" s="25" t="s">
        <v>19</v>
      </c>
      <c r="Q6" s="71" t="s">
        <v>20</v>
      </c>
    </row>
    <row r="7" ht="20" customHeight="1" spans="1:17">
      <c r="A7" s="27">
        <v>1</v>
      </c>
      <c r="B7" s="28" t="s">
        <v>21</v>
      </c>
      <c r="C7" s="29" t="s">
        <v>22</v>
      </c>
      <c r="D7" s="30" t="s">
        <v>23</v>
      </c>
      <c r="E7" s="30" t="s">
        <v>24</v>
      </c>
      <c r="F7" s="31" t="s">
        <v>25</v>
      </c>
      <c r="G7" s="32">
        <v>246.81</v>
      </c>
      <c r="H7" s="32">
        <v>246.81</v>
      </c>
      <c r="I7" s="31">
        <f>G7*270</f>
        <v>66638.7</v>
      </c>
      <c r="J7" s="55">
        <f>G7*13.77</f>
        <v>3398.5737</v>
      </c>
      <c r="K7" s="56">
        <v>0.8</v>
      </c>
      <c r="L7" s="57">
        <f>J7*K7</f>
        <v>2718.85896</v>
      </c>
      <c r="M7" s="58">
        <f>G7*2.754</f>
        <v>679.71474</v>
      </c>
      <c r="N7" s="30" t="s">
        <v>26</v>
      </c>
      <c r="O7" s="59" t="s">
        <v>27</v>
      </c>
      <c r="P7" s="25"/>
      <c r="Q7" s="31"/>
    </row>
    <row r="8" ht="20" customHeight="1" spans="1:17">
      <c r="A8" s="33" t="s">
        <v>28</v>
      </c>
      <c r="B8" s="33"/>
      <c r="C8" s="33"/>
      <c r="D8" s="33"/>
      <c r="E8" s="33"/>
      <c r="F8" s="34"/>
      <c r="G8" s="35">
        <f>SUM(G7:G7)</f>
        <v>246.81</v>
      </c>
      <c r="H8" s="35">
        <f>SUM(H7:H7)</f>
        <v>246.81</v>
      </c>
      <c r="I8" s="60">
        <f>SUM(I7:I7)</f>
        <v>66638.7</v>
      </c>
      <c r="J8" s="55">
        <f>G8*13.77</f>
        <v>3398.5737</v>
      </c>
      <c r="K8" s="61"/>
      <c r="L8" s="57">
        <f>SUM(L7:L7)</f>
        <v>2718.85896</v>
      </c>
      <c r="M8" s="58">
        <f>SUM(M7:M7)</f>
        <v>679.71474</v>
      </c>
      <c r="N8" s="33"/>
      <c r="O8" s="59"/>
      <c r="P8" s="34"/>
      <c r="Q8" s="34"/>
    </row>
    <row r="9" spans="1:17">
      <c r="A9" s="36" t="s">
        <v>29</v>
      </c>
      <c r="B9" s="37"/>
      <c r="C9" s="38"/>
      <c r="D9" s="38"/>
      <c r="E9" s="36" t="s">
        <v>30</v>
      </c>
      <c r="F9" s="36"/>
      <c r="G9" s="39"/>
      <c r="N9" s="62"/>
      <c r="O9" s="63"/>
      <c r="P9" s="36"/>
      <c r="Q9" s="36"/>
    </row>
  </sheetData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196527777777778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大豆大户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