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675" tabRatio="622" activeTab="3"/>
  </bookViews>
  <sheets>
    <sheet name="散户" sheetId="18" r:id="rId1"/>
    <sheet name="大户" sheetId="19" r:id="rId2"/>
    <sheet name="大户2" sheetId="20" r:id="rId3"/>
    <sheet name="大户3" sheetId="21" r:id="rId4"/>
  </sheets>
  <definedNames>
    <definedName name="_xlnm._FilterDatabase" localSheetId="0" hidden="1">散户!$A$6:$U$15</definedName>
    <definedName name="_xlnm._FilterDatabase" localSheetId="1" hidden="1">大户!$A$6:$U$9</definedName>
    <definedName name="_xlnm._FilterDatabase" localSheetId="2" hidden="1">大户2!$A$6:$U$9</definedName>
    <definedName name="_xlnm._FilterDatabase" localSheetId="3" hidden="1">大户3!$A$6:$U$9</definedName>
    <definedName name="_xlnm.Print_Area" localSheetId="0">散户!$A$1:$Q$15</definedName>
    <definedName name="_xlnm.Print_Titles" localSheetId="0">散户!$1:$6</definedName>
    <definedName name="_xlnm.Print_Area" localSheetId="1">大户!$A$1:$Q$9</definedName>
    <definedName name="_xlnm.Print_Titles" localSheetId="1">大户!$1:$6</definedName>
    <definedName name="_xlnm.Print_Area" localSheetId="2">大户2!$A$1:$Q$9</definedName>
    <definedName name="_xlnm.Print_Titles" localSheetId="2">大户2!$1:$6</definedName>
    <definedName name="_xlnm.Print_Area" localSheetId="3">大户3!$A$1:$Q$9</definedName>
    <definedName name="_xlnm.Print_Titles" localSheetId="3">大户3!$1:$6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<sst xmlns="http://schemas.openxmlformats.org/spreadsheetml/2006/main" count="166" uniqueCount="71">
  <si>
    <r>
      <rPr>
        <sz val="10.5"/>
        <rFont val="宋体"/>
        <charset val="134"/>
      </rPr>
      <t xml:space="preserve"> </t>
    </r>
    <r>
      <rPr>
        <b/>
        <sz val="15"/>
        <rFont val="黑体"/>
        <charset val="134"/>
      </rPr>
      <t>种植业保险分户投保清单</t>
    </r>
    <r>
      <rPr>
        <sz val="14"/>
        <rFont val="黑体"/>
        <charset val="134"/>
      </rPr>
      <t xml:space="preserve"> </t>
    </r>
    <r>
      <rPr>
        <b/>
        <sz val="14"/>
        <rFont val="黑体"/>
        <charset val="134"/>
      </rPr>
      <t xml:space="preserve"> </t>
    </r>
    <r>
      <rPr>
        <sz val="12"/>
        <rFont val="黑体"/>
        <charset val="134"/>
      </rPr>
      <t xml:space="preserve">               （内部凭证 仅供承保使用）</t>
    </r>
  </si>
  <si>
    <r>
      <rPr>
        <b/>
        <sz val="10"/>
        <rFont val="宋体"/>
        <charset val="134"/>
      </rPr>
      <t xml:space="preserve"> 尊敬的投保人/投保组织者，本分户投保清单为</t>
    </r>
    <r>
      <rPr>
        <b/>
        <u/>
        <sz val="10"/>
        <rFont val="宋体"/>
        <charset val="134"/>
      </rPr>
      <t xml:space="preserve">                               </t>
    </r>
    <r>
      <rPr>
        <b/>
        <sz val="10"/>
        <rFont val="宋体"/>
        <charset val="134"/>
      </rPr>
      <t>号投保单的组成部分，请您如实、详细填写，签字确认前，请仔细阅读扉页提示内容。</t>
    </r>
  </si>
  <si>
    <r>
      <rPr>
        <sz val="10.5"/>
        <rFont val="宋体"/>
        <charset val="134"/>
      </rPr>
      <t xml:space="preserve"> 投保组织者：铁岭县镇西堡镇东腰堡村民委员会     </t>
    </r>
    <r>
      <rPr>
        <sz val="10"/>
        <rFont val="宋体"/>
        <charset val="134"/>
      </rPr>
      <t xml:space="preserve">投保险种：  </t>
    </r>
    <r>
      <rPr>
        <b/>
        <u/>
        <sz val="10"/>
        <rFont val="宋体"/>
        <charset val="134"/>
      </rPr>
      <t xml:space="preserve">  收入保险  </t>
    </r>
    <r>
      <rPr>
        <u/>
        <sz val="10"/>
        <rFont val="宋体"/>
        <charset val="134"/>
      </rPr>
      <t xml:space="preserve"> </t>
    </r>
    <r>
      <rPr>
        <sz val="10"/>
        <rFont val="宋体"/>
        <charset val="134"/>
      </rPr>
      <t xml:space="preserve"> 投保作物：  玉米    所在村名：   东腰堡村   </t>
    </r>
  </si>
  <si>
    <r>
      <rPr>
        <sz val="10.5"/>
        <rFont val="宋体"/>
        <charset val="134"/>
      </rPr>
      <t xml:space="preserve"> 投保人：</t>
    </r>
    <r>
      <rPr>
        <b/>
        <sz val="10"/>
        <rFont val="宋体"/>
        <charset val="134"/>
      </rPr>
      <t xml:space="preserve">铁岭县镇西堡镇东腰堡村王剑等7户  </t>
    </r>
    <r>
      <rPr>
        <sz val="10"/>
        <rFont val="宋体"/>
        <charset val="134"/>
      </rPr>
      <t xml:space="preserve"> 单位保额：</t>
    </r>
    <r>
      <rPr>
        <u/>
        <sz val="10"/>
        <rFont val="宋体"/>
        <charset val="134"/>
      </rPr>
      <t xml:space="preserve">   1120         </t>
    </r>
    <r>
      <rPr>
        <sz val="10"/>
        <rFont val="宋体"/>
        <charset val="134"/>
      </rPr>
      <t>元   保险费率</t>
    </r>
    <r>
      <rPr>
        <u/>
        <sz val="10"/>
        <rFont val="宋体"/>
        <charset val="134"/>
      </rPr>
      <t xml:space="preserve">  6.1 </t>
    </r>
    <r>
      <rPr>
        <sz val="10"/>
        <rFont val="宋体"/>
        <charset val="134"/>
      </rPr>
      <t>%     单位保费：</t>
    </r>
    <r>
      <rPr>
        <u/>
        <sz val="10"/>
        <rFont val="宋体"/>
        <charset val="134"/>
      </rPr>
      <t xml:space="preserve"> 68.32 </t>
    </r>
    <r>
      <rPr>
        <sz val="10"/>
        <rFont val="宋体"/>
        <charset val="134"/>
      </rPr>
      <t>元      No.</t>
    </r>
  </si>
  <si>
    <t>序号</t>
  </si>
  <si>
    <t>被保险人姓名</t>
  </si>
  <si>
    <t>住址</t>
  </si>
  <si>
    <t>组织机构代码证/身份证号</t>
  </si>
  <si>
    <t>联系方式</t>
  </si>
  <si>
    <t>种植
地点</t>
  </si>
  <si>
    <t>种植数量(亩)</t>
  </si>
  <si>
    <t>保险数量(亩)</t>
  </si>
  <si>
    <t>保险金额</t>
  </si>
  <si>
    <t>总保险费(元)</t>
  </si>
  <si>
    <t>财政补贴比例</t>
  </si>
  <si>
    <t>财政补贴金额（元）</t>
  </si>
  <si>
    <t>农户自缴保费(元)</t>
  </si>
  <si>
    <t>银行账号/一卡通号码</t>
  </si>
  <si>
    <t>开户行</t>
  </si>
  <si>
    <t>被保险人
签字</t>
  </si>
  <si>
    <t>备注</t>
  </si>
  <si>
    <t>王剑</t>
  </si>
  <si>
    <t>东腰堡村</t>
  </si>
  <si>
    <t>211221********2112</t>
  </si>
  <si>
    <t>135****9760</t>
  </si>
  <si>
    <t>南地北地</t>
  </si>
  <si>
    <t>621026********64629</t>
  </si>
  <si>
    <t>农村商业银行铁岭镇西堡支行</t>
  </si>
  <si>
    <t>刘国丰</t>
  </si>
  <si>
    <t>211221********2114</t>
  </si>
  <si>
    <t>135****4241</t>
  </si>
  <si>
    <t>621449********64679</t>
  </si>
  <si>
    <t>黄绍奎</t>
  </si>
  <si>
    <t>211221********2117</t>
  </si>
  <si>
    <t>150****8807</t>
  </si>
  <si>
    <t>503011********4178</t>
  </si>
  <si>
    <t>石少华</t>
  </si>
  <si>
    <t>211221********2118</t>
  </si>
  <si>
    <t>135****8495</t>
  </si>
  <si>
    <t>621449********75033</t>
  </si>
  <si>
    <t>刘金库</t>
  </si>
  <si>
    <t>211221********2115</t>
  </si>
  <si>
    <t>131****3987</t>
  </si>
  <si>
    <t>621449********85505</t>
  </si>
  <si>
    <t>楚维家</t>
  </si>
  <si>
    <t>211221********2131</t>
  </si>
  <si>
    <t>150****1650</t>
  </si>
  <si>
    <t>621449********78716</t>
  </si>
  <si>
    <t>林振斗</t>
  </si>
  <si>
    <t>211221********2139</t>
  </si>
  <si>
    <t>151****1527</t>
  </si>
  <si>
    <t>621449********31133</t>
  </si>
  <si>
    <t>合计</t>
  </si>
  <si>
    <t xml:space="preserve">           填制：             </t>
  </si>
  <si>
    <t xml:space="preserve">            联系电话：024-76110168</t>
  </si>
  <si>
    <r>
      <rPr>
        <sz val="10.5"/>
        <rFont val="宋体"/>
        <charset val="134"/>
      </rPr>
      <t xml:space="preserve"> 投保人：</t>
    </r>
    <r>
      <rPr>
        <b/>
        <sz val="10"/>
        <rFont val="宋体"/>
        <charset val="134"/>
      </rPr>
      <t xml:space="preserve">铁岭县镇西堡镇东腰堡村刘洋  </t>
    </r>
    <r>
      <rPr>
        <sz val="10"/>
        <rFont val="宋体"/>
        <charset val="134"/>
      </rPr>
      <t xml:space="preserve"> 单位保额：</t>
    </r>
    <r>
      <rPr>
        <u/>
        <sz val="10"/>
        <rFont val="宋体"/>
        <charset val="134"/>
      </rPr>
      <t xml:space="preserve">   1120         </t>
    </r>
    <r>
      <rPr>
        <sz val="10"/>
        <rFont val="宋体"/>
        <charset val="134"/>
      </rPr>
      <t>元   保险费率</t>
    </r>
    <r>
      <rPr>
        <u/>
        <sz val="10"/>
        <rFont val="宋体"/>
        <charset val="134"/>
      </rPr>
      <t xml:space="preserve">  6.1 </t>
    </r>
    <r>
      <rPr>
        <sz val="10"/>
        <rFont val="宋体"/>
        <charset val="134"/>
      </rPr>
      <t>%     单位保费：</t>
    </r>
    <r>
      <rPr>
        <u/>
        <sz val="10"/>
        <rFont val="宋体"/>
        <charset val="134"/>
      </rPr>
      <t xml:space="preserve"> 68.32 </t>
    </r>
    <r>
      <rPr>
        <sz val="10"/>
        <rFont val="宋体"/>
        <charset val="134"/>
      </rPr>
      <t>元      No.</t>
    </r>
  </si>
  <si>
    <t>刘洋</t>
  </si>
  <si>
    <t>211221********2110</t>
  </si>
  <si>
    <t>138****8720</t>
  </si>
  <si>
    <t>621449********16361</t>
  </si>
  <si>
    <r>
      <rPr>
        <sz val="10.5"/>
        <rFont val="宋体"/>
        <charset val="134"/>
      </rPr>
      <t xml:space="preserve"> 投保人：</t>
    </r>
    <r>
      <rPr>
        <b/>
        <sz val="10"/>
        <rFont val="宋体"/>
        <charset val="134"/>
      </rPr>
      <t xml:space="preserve">铁岭县镇西堡镇东腰堡村刘金财  </t>
    </r>
    <r>
      <rPr>
        <sz val="10"/>
        <rFont val="宋体"/>
        <charset val="134"/>
      </rPr>
      <t xml:space="preserve"> 单位保额：</t>
    </r>
    <r>
      <rPr>
        <u/>
        <sz val="10"/>
        <rFont val="宋体"/>
        <charset val="134"/>
      </rPr>
      <t xml:space="preserve">   1120         </t>
    </r>
    <r>
      <rPr>
        <sz val="10"/>
        <rFont val="宋体"/>
        <charset val="134"/>
      </rPr>
      <t>元   保险费率</t>
    </r>
    <r>
      <rPr>
        <u/>
        <sz val="10"/>
        <rFont val="宋体"/>
        <charset val="134"/>
      </rPr>
      <t xml:space="preserve">  6.1 </t>
    </r>
    <r>
      <rPr>
        <sz val="10"/>
        <rFont val="宋体"/>
        <charset val="134"/>
      </rPr>
      <t>%     单位保费：</t>
    </r>
    <r>
      <rPr>
        <u/>
        <sz val="10"/>
        <rFont val="宋体"/>
        <charset val="134"/>
      </rPr>
      <t xml:space="preserve"> 68.32 </t>
    </r>
    <r>
      <rPr>
        <sz val="10"/>
        <rFont val="宋体"/>
        <charset val="134"/>
      </rPr>
      <t>元      No.</t>
    </r>
  </si>
  <si>
    <t>刘金财</t>
  </si>
  <si>
    <t>211221********2138</t>
  </si>
  <si>
    <t>188****9325</t>
  </si>
  <si>
    <t>621449********56941</t>
  </si>
  <si>
    <r>
      <rPr>
        <sz val="10.5"/>
        <rFont val="宋体"/>
        <charset val="134"/>
      </rPr>
      <t xml:space="preserve"> 投保人：</t>
    </r>
    <r>
      <rPr>
        <b/>
        <sz val="10"/>
        <rFont val="宋体"/>
        <charset val="134"/>
      </rPr>
      <t xml:space="preserve">铁岭县镇西堡镇东腰堡村黄成龙  </t>
    </r>
    <r>
      <rPr>
        <sz val="10"/>
        <rFont val="宋体"/>
        <charset val="134"/>
      </rPr>
      <t xml:space="preserve"> 单位保额：</t>
    </r>
    <r>
      <rPr>
        <u/>
        <sz val="10"/>
        <rFont val="宋体"/>
        <charset val="134"/>
      </rPr>
      <t xml:space="preserve">   1120         </t>
    </r>
    <r>
      <rPr>
        <sz val="10"/>
        <rFont val="宋体"/>
        <charset val="134"/>
      </rPr>
      <t>元   保险费率</t>
    </r>
    <r>
      <rPr>
        <u/>
        <sz val="10"/>
        <rFont val="宋体"/>
        <charset val="134"/>
      </rPr>
      <t xml:space="preserve">  6.1 </t>
    </r>
    <r>
      <rPr>
        <sz val="10"/>
        <rFont val="宋体"/>
        <charset val="134"/>
      </rPr>
      <t>%     单位保费：</t>
    </r>
    <r>
      <rPr>
        <u/>
        <sz val="10"/>
        <rFont val="宋体"/>
        <charset val="134"/>
      </rPr>
      <t xml:space="preserve"> 68.32 </t>
    </r>
    <r>
      <rPr>
        <sz val="10"/>
        <rFont val="宋体"/>
        <charset val="134"/>
      </rPr>
      <t>元      No.</t>
    </r>
  </si>
  <si>
    <t>黄成龙</t>
  </si>
  <si>
    <t>晓屯村</t>
  </si>
  <si>
    <t>211221********211X</t>
  </si>
  <si>
    <t>138****8291</t>
  </si>
  <si>
    <t>502911********4088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</si>
</sst>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\(0.00\)"/>
    <numFmt numFmtId="177" formatCode="0.00_ "/>
    <numFmt numFmtId="178" formatCode="0.000_ "/>
  </numFmts>
  <fonts count="42">
    <font>
      <sz val="11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theme="1"/>
      <name val="宋体"/>
      <charset val="134"/>
    </font>
    <font>
      <b/>
      <sz val="9"/>
      <color theme="1"/>
      <name val="宋体"/>
      <charset val="134"/>
      <scheme val="minor"/>
    </font>
    <font>
      <sz val="10.5"/>
      <name val="宋体"/>
      <charset val="134"/>
    </font>
    <font>
      <b/>
      <sz val="10"/>
      <name val="宋体"/>
      <charset val="134"/>
    </font>
    <font>
      <sz val="8"/>
      <name val="宋体"/>
      <charset val="134"/>
    </font>
    <font>
      <sz val="8"/>
      <color theme="1"/>
      <name val="宋体"/>
      <charset val="134"/>
    </font>
    <font>
      <sz val="8"/>
      <name val="宋体"/>
      <charset val="134"/>
      <scheme val="major"/>
    </font>
    <font>
      <sz val="8"/>
      <name val="宋体"/>
      <charset val="134"/>
      <scheme val="minor"/>
    </font>
    <font>
      <b/>
      <sz val="8"/>
      <name val="宋体"/>
      <charset val="134"/>
    </font>
    <font>
      <b/>
      <sz val="8"/>
      <color theme="1"/>
      <name val="宋体"/>
      <charset val="134"/>
    </font>
    <font>
      <sz val="9"/>
      <name val="宋体"/>
      <charset val="134"/>
    </font>
    <font>
      <sz val="8"/>
      <color indexed="8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8"/>
      <name val="宋体"/>
      <charset val="134"/>
    </font>
    <font>
      <sz val="10"/>
      <name val="Arial"/>
      <charset val="134"/>
    </font>
    <font>
      <b/>
      <sz val="15"/>
      <name val="黑体"/>
      <charset val="134"/>
    </font>
    <font>
      <sz val="14"/>
      <name val="黑体"/>
      <charset val="134"/>
    </font>
    <font>
      <b/>
      <sz val="14"/>
      <name val="黑体"/>
      <charset val="134"/>
    </font>
    <font>
      <sz val="12"/>
      <name val="黑体"/>
      <charset val="134"/>
    </font>
    <font>
      <b/>
      <u/>
      <sz val="10"/>
      <name val="宋体"/>
      <charset val="134"/>
    </font>
    <font>
      <sz val="10"/>
      <name val="宋体"/>
      <charset val="134"/>
    </font>
    <font>
      <u/>
      <sz val="10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 style="thin">
        <color theme="0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auto="1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2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4" borderId="18" applyNumberFormat="0" applyFon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19" applyNumberFormat="0" applyFill="0" applyAlignment="0" applyProtection="0">
      <alignment vertical="center"/>
    </xf>
    <xf numFmtId="0" fontId="20" fillId="0" borderId="19" applyNumberFormat="0" applyFill="0" applyAlignment="0" applyProtection="0">
      <alignment vertical="center"/>
    </xf>
    <xf numFmtId="0" fontId="21" fillId="0" borderId="20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5" borderId="21" applyNumberFormat="0" applyAlignment="0" applyProtection="0">
      <alignment vertical="center"/>
    </xf>
    <xf numFmtId="0" fontId="23" fillId="6" borderId="22" applyNumberFormat="0" applyAlignment="0" applyProtection="0">
      <alignment vertical="center"/>
    </xf>
    <xf numFmtId="0" fontId="24" fillId="6" borderId="21" applyNumberFormat="0" applyAlignment="0" applyProtection="0">
      <alignment vertical="center"/>
    </xf>
    <xf numFmtId="0" fontId="25" fillId="7" borderId="23" applyNumberFormat="0" applyAlignment="0" applyProtection="0">
      <alignment vertical="center"/>
    </xf>
    <xf numFmtId="0" fontId="26" fillId="0" borderId="24" applyNumberFormat="0" applyFill="0" applyAlignment="0" applyProtection="0">
      <alignment vertical="center"/>
    </xf>
    <xf numFmtId="0" fontId="27" fillId="0" borderId="25" applyNumberFormat="0" applyFill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2" fillId="28" borderId="0" applyNumberFormat="0" applyBorder="0" applyAlignment="0" applyProtection="0">
      <alignment vertical="center"/>
    </xf>
    <xf numFmtId="0" fontId="32" fillId="29" borderId="0" applyNumberFormat="0" applyBorder="0" applyAlignment="0" applyProtection="0">
      <alignment vertical="center"/>
    </xf>
    <xf numFmtId="0" fontId="31" fillId="30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2" fillId="32" borderId="0" applyNumberFormat="0" applyBorder="0" applyAlignment="0" applyProtection="0">
      <alignment vertical="center"/>
    </xf>
    <xf numFmtId="0" fontId="32" fillId="33" borderId="0" applyNumberFormat="0" applyBorder="0" applyAlignment="0" applyProtection="0">
      <alignment vertical="center"/>
    </xf>
    <xf numFmtId="0" fontId="31" fillId="34" borderId="0" applyNumberFormat="0" applyBorder="0" applyAlignment="0" applyProtection="0">
      <alignment vertical="center"/>
    </xf>
    <xf numFmtId="0" fontId="33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4" fillId="0" borderId="0"/>
    <xf numFmtId="0" fontId="0" fillId="0" borderId="0">
      <alignment vertical="center"/>
    </xf>
    <xf numFmtId="0" fontId="0" fillId="0" borderId="0">
      <alignment vertical="center"/>
    </xf>
    <xf numFmtId="0" fontId="34" fillId="0" borderId="0" applyProtection="0"/>
    <xf numFmtId="0" fontId="34" fillId="0" borderId="0" applyProtection="0"/>
    <xf numFmtId="0" fontId="34" fillId="0" borderId="0"/>
    <xf numFmtId="0" fontId="34" fillId="0" borderId="0"/>
    <xf numFmtId="0" fontId="0" fillId="0" borderId="0">
      <alignment vertical="center"/>
    </xf>
    <xf numFmtId="0" fontId="0" fillId="0" borderId="0">
      <alignment vertical="center"/>
    </xf>
  </cellStyleXfs>
  <cellXfs count="84">
    <xf numFmtId="0" fontId="0" fillId="0" borderId="0" xfId="0"/>
    <xf numFmtId="0" fontId="0" fillId="0" borderId="0" xfId="0" applyAlignment="1">
      <alignment vertical="center"/>
    </xf>
    <xf numFmtId="0" fontId="0" fillId="2" borderId="0" xfId="0" applyFill="1" applyAlignment="1">
      <alignment vertical="center"/>
    </xf>
    <xf numFmtId="0" fontId="1" fillId="0" borderId="0" xfId="0" applyFont="1" applyFill="1"/>
    <xf numFmtId="0" fontId="2" fillId="0" borderId="0" xfId="0" applyFont="1" applyFill="1" applyAlignment="1">
      <alignment vertical="center"/>
    </xf>
    <xf numFmtId="0" fontId="3" fillId="0" borderId="0" xfId="0" applyFont="1" applyFill="1" applyAlignment="1">
      <alignment vertical="center"/>
    </xf>
    <xf numFmtId="0" fontId="1" fillId="0" borderId="0" xfId="0" applyFont="1" applyFill="1" applyBorder="1"/>
    <xf numFmtId="0" fontId="0" fillId="0" borderId="0" xfId="0" applyFill="1" applyAlignment="1">
      <alignment horizontal="center"/>
    </xf>
    <xf numFmtId="0" fontId="0" fillId="0" borderId="0" xfId="0" applyFill="1" applyAlignment="1">
      <alignment horizontal="center" vertical="center"/>
    </xf>
    <xf numFmtId="0" fontId="0" fillId="0" borderId="0" xfId="0" applyFill="1"/>
    <xf numFmtId="176" fontId="0" fillId="2" borderId="0" xfId="0" applyNumberFormat="1" applyFont="1" applyFill="1"/>
    <xf numFmtId="177" fontId="0" fillId="0" borderId="0" xfId="0" applyNumberFormat="1" applyFill="1"/>
    <xf numFmtId="9" fontId="0" fillId="0" borderId="0" xfId="0" applyNumberFormat="1" applyFill="1"/>
    <xf numFmtId="0" fontId="4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176" fontId="4" fillId="0" borderId="1" xfId="0" applyNumberFormat="1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176" fontId="4" fillId="0" borderId="3" xfId="0" applyNumberFormat="1" applyFont="1" applyFill="1" applyBorder="1" applyAlignment="1">
      <alignment horizontal="center" vertical="center"/>
    </xf>
    <xf numFmtId="0" fontId="5" fillId="0" borderId="4" xfId="0" applyFont="1" applyBorder="1" applyAlignment="1">
      <alignment horizontal="left" vertical="center"/>
    </xf>
    <xf numFmtId="0" fontId="5" fillId="0" borderId="5" xfId="0" applyFont="1" applyFill="1" applyBorder="1" applyAlignment="1">
      <alignment horizontal="left" vertical="center"/>
    </xf>
    <xf numFmtId="0" fontId="5" fillId="0" borderId="5" xfId="0" applyFont="1" applyBorder="1" applyAlignment="1">
      <alignment horizontal="left" vertical="center"/>
    </xf>
    <xf numFmtId="176" fontId="5" fillId="0" borderId="5" xfId="0" applyNumberFormat="1" applyFont="1" applyFill="1" applyBorder="1" applyAlignment="1">
      <alignment horizontal="left" vertical="center"/>
    </xf>
    <xf numFmtId="0" fontId="4" fillId="2" borderId="6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left" vertical="center"/>
    </xf>
    <xf numFmtId="0" fontId="4" fillId="2" borderId="0" xfId="0" applyFont="1" applyFill="1" applyBorder="1" applyAlignment="1">
      <alignment horizontal="left" vertical="center"/>
    </xf>
    <xf numFmtId="176" fontId="4" fillId="0" borderId="0" xfId="0" applyNumberFormat="1" applyFont="1" applyFill="1" applyBorder="1" applyAlignment="1">
      <alignment horizontal="left" vertical="center"/>
    </xf>
    <xf numFmtId="0" fontId="6" fillId="0" borderId="7" xfId="0" applyFont="1" applyFill="1" applyBorder="1" applyAlignment="1">
      <alignment horizontal="center" vertical="center" wrapText="1"/>
    </xf>
    <xf numFmtId="176" fontId="7" fillId="2" borderId="7" xfId="0" applyNumberFormat="1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9" fillId="0" borderId="8" xfId="58" applyFont="1" applyFill="1" applyBorder="1" applyAlignment="1">
      <alignment horizontal="center" vertical="center"/>
    </xf>
    <xf numFmtId="0" fontId="8" fillId="0" borderId="7" xfId="0" applyFont="1" applyFill="1" applyBorder="1" applyAlignment="1">
      <alignment horizontal="center" vertical="center"/>
    </xf>
    <xf numFmtId="49" fontId="9" fillId="0" borderId="8" xfId="58" applyNumberFormat="1" applyFont="1" applyFill="1" applyBorder="1" applyAlignment="1">
      <alignment horizontal="center"/>
    </xf>
    <xf numFmtId="49" fontId="6" fillId="0" borderId="7" xfId="58" applyNumberFormat="1" applyFont="1" applyFill="1" applyBorder="1" applyAlignment="1" applyProtection="1">
      <alignment horizontal="center" vertical="center"/>
      <protection locked="0"/>
    </xf>
    <xf numFmtId="177" fontId="6" fillId="0" borderId="7" xfId="0" applyNumberFormat="1" applyFont="1" applyFill="1" applyBorder="1" applyAlignment="1">
      <alignment horizontal="center" vertical="center"/>
    </xf>
    <xf numFmtId="177" fontId="9" fillId="0" borderId="8" xfId="58" applyNumberFormat="1" applyFont="1" applyFill="1" applyBorder="1" applyAlignment="1">
      <alignment horizontal="center" vertical="center" wrapText="1"/>
    </xf>
    <xf numFmtId="0" fontId="10" fillId="0" borderId="9" xfId="0" applyFont="1" applyFill="1" applyBorder="1" applyAlignment="1">
      <alignment horizontal="center" vertical="center" wrapText="1"/>
    </xf>
    <xf numFmtId="0" fontId="10" fillId="0" borderId="10" xfId="0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 wrapText="1"/>
    </xf>
    <xf numFmtId="2" fontId="10" fillId="0" borderId="7" xfId="0" applyNumberFormat="1" applyFont="1" applyFill="1" applyBorder="1" applyAlignment="1">
      <alignment horizontal="center" vertical="center" wrapText="1"/>
    </xf>
    <xf numFmtId="176" fontId="11" fillId="2" borderId="7" xfId="0" applyNumberFormat="1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left"/>
    </xf>
    <xf numFmtId="0" fontId="12" fillId="0" borderId="0" xfId="0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center"/>
    </xf>
    <xf numFmtId="176" fontId="2" fillId="2" borderId="0" xfId="0" applyNumberFormat="1" applyFont="1" applyFill="1" applyBorder="1" applyAlignment="1">
      <alignment horizontal="left"/>
    </xf>
    <xf numFmtId="9" fontId="4" fillId="0" borderId="1" xfId="0" applyNumberFormat="1" applyFont="1" applyFill="1" applyBorder="1" applyAlignment="1">
      <alignment horizontal="center" vertical="center"/>
    </xf>
    <xf numFmtId="178" fontId="4" fillId="0" borderId="1" xfId="0" applyNumberFormat="1" applyFont="1" applyBorder="1" applyAlignment="1">
      <alignment horizontal="center" vertical="center"/>
    </xf>
    <xf numFmtId="9" fontId="4" fillId="0" borderId="1" xfId="0" applyNumberFormat="1" applyFont="1" applyBorder="1" applyAlignment="1">
      <alignment horizontal="center" vertical="center"/>
    </xf>
    <xf numFmtId="9" fontId="4" fillId="0" borderId="3" xfId="0" applyNumberFormat="1" applyFont="1" applyFill="1" applyBorder="1" applyAlignment="1">
      <alignment horizontal="center" vertical="center"/>
    </xf>
    <xf numFmtId="178" fontId="4" fillId="0" borderId="3" xfId="0" applyNumberFormat="1" applyFont="1" applyBorder="1" applyAlignment="1">
      <alignment horizontal="center" vertical="center"/>
    </xf>
    <xf numFmtId="9" fontId="4" fillId="0" borderId="3" xfId="0" applyNumberFormat="1" applyFont="1" applyBorder="1" applyAlignment="1">
      <alignment horizontal="center" vertical="center"/>
    </xf>
    <xf numFmtId="9" fontId="5" fillId="0" borderId="5" xfId="0" applyNumberFormat="1" applyFont="1" applyFill="1" applyBorder="1" applyAlignment="1">
      <alignment horizontal="left" vertical="center"/>
    </xf>
    <xf numFmtId="178" fontId="5" fillId="0" borderId="5" xfId="0" applyNumberFormat="1" applyFont="1" applyBorder="1" applyAlignment="1">
      <alignment horizontal="left" vertical="center"/>
    </xf>
    <xf numFmtId="9" fontId="5" fillId="0" borderId="5" xfId="0" applyNumberFormat="1" applyFont="1" applyBorder="1" applyAlignment="1">
      <alignment horizontal="left" vertical="center"/>
    </xf>
    <xf numFmtId="9" fontId="4" fillId="0" borderId="0" xfId="0" applyNumberFormat="1" applyFont="1" applyFill="1" applyBorder="1" applyAlignment="1">
      <alignment horizontal="left" vertical="center"/>
    </xf>
    <xf numFmtId="178" fontId="4" fillId="2" borderId="0" xfId="0" applyNumberFormat="1" applyFont="1" applyFill="1" applyBorder="1" applyAlignment="1">
      <alignment horizontal="left" vertical="center"/>
    </xf>
    <xf numFmtId="9" fontId="4" fillId="2" borderId="0" xfId="0" applyNumberFormat="1" applyFont="1" applyFill="1" applyBorder="1" applyAlignment="1">
      <alignment horizontal="left" vertical="center"/>
    </xf>
    <xf numFmtId="177" fontId="6" fillId="0" borderId="7" xfId="0" applyNumberFormat="1" applyFont="1" applyFill="1" applyBorder="1" applyAlignment="1">
      <alignment horizontal="center" vertical="center" wrapText="1"/>
    </xf>
    <xf numFmtId="9" fontId="6" fillId="0" borderId="7" xfId="0" applyNumberFormat="1" applyFont="1" applyFill="1" applyBorder="1" applyAlignment="1">
      <alignment horizontal="center" vertical="center" wrapText="1"/>
    </xf>
    <xf numFmtId="178" fontId="6" fillId="0" borderId="7" xfId="0" applyNumberFormat="1" applyFont="1" applyFill="1" applyBorder="1" applyAlignment="1">
      <alignment horizontal="center" vertical="center" wrapText="1"/>
    </xf>
    <xf numFmtId="2" fontId="8" fillId="0" borderId="7" xfId="0" applyNumberFormat="1" applyFont="1" applyFill="1" applyBorder="1" applyAlignment="1">
      <alignment horizontal="center" vertical="center" wrapText="1"/>
    </xf>
    <xf numFmtId="177" fontId="8" fillId="0" borderId="7" xfId="0" applyNumberFormat="1" applyFont="1" applyFill="1" applyBorder="1" applyAlignment="1">
      <alignment horizontal="center" vertical="center" wrapText="1"/>
    </xf>
    <xf numFmtId="9" fontId="8" fillId="0" borderId="7" xfId="0" applyNumberFormat="1" applyFont="1" applyFill="1" applyBorder="1" applyAlignment="1">
      <alignment horizontal="center" vertical="center" wrapText="1"/>
    </xf>
    <xf numFmtId="0" fontId="13" fillId="0" borderId="11" xfId="58" applyFont="1" applyFill="1" applyBorder="1" applyAlignment="1">
      <alignment horizontal="left" vertical="center" wrapText="1"/>
    </xf>
    <xf numFmtId="49" fontId="9" fillId="0" borderId="12" xfId="58" applyNumberFormat="1" applyFont="1" applyFill="1" applyBorder="1" applyAlignment="1">
      <alignment horizontal="center"/>
    </xf>
    <xf numFmtId="177" fontId="10" fillId="0" borderId="7" xfId="0" applyNumberFormat="1" applyFont="1" applyFill="1" applyBorder="1" applyAlignment="1">
      <alignment horizontal="center" vertical="center" wrapText="1"/>
    </xf>
    <xf numFmtId="177" fontId="12" fillId="0" borderId="0" xfId="0" applyNumberFormat="1" applyFont="1" applyFill="1" applyBorder="1" applyAlignment="1">
      <alignment horizontal="left"/>
    </xf>
    <xf numFmtId="177" fontId="4" fillId="0" borderId="1" xfId="0" applyNumberFormat="1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177" fontId="4" fillId="0" borderId="3" xfId="0" applyNumberFormat="1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177" fontId="5" fillId="0" borderId="5" xfId="0" applyNumberFormat="1" applyFont="1" applyBorder="1" applyAlignment="1">
      <alignment horizontal="left" vertical="center"/>
    </xf>
    <xf numFmtId="0" fontId="5" fillId="0" borderId="15" xfId="0" applyFont="1" applyBorder="1" applyAlignment="1">
      <alignment horizontal="left" vertical="center"/>
    </xf>
    <xf numFmtId="177" fontId="4" fillId="2" borderId="0" xfId="0" applyNumberFormat="1" applyFont="1" applyFill="1" applyBorder="1" applyAlignment="1">
      <alignment horizontal="left" vertical="center"/>
    </xf>
    <xf numFmtId="0" fontId="6" fillId="0" borderId="7" xfId="0" applyFont="1" applyFill="1" applyBorder="1" applyAlignment="1">
      <alignment horizontal="center" vertical="center"/>
    </xf>
    <xf numFmtId="0" fontId="7" fillId="0" borderId="7" xfId="0" applyFont="1" applyFill="1" applyBorder="1" applyAlignment="1">
      <alignment vertical="center"/>
    </xf>
    <xf numFmtId="0" fontId="12" fillId="0" borderId="0" xfId="0" applyFont="1" applyFill="1" applyAlignment="1">
      <alignment vertical="center"/>
    </xf>
    <xf numFmtId="0" fontId="8" fillId="0" borderId="7" xfId="0" applyFont="1" applyBorder="1" applyAlignment="1">
      <alignment horizontal="center" vertical="center"/>
    </xf>
    <xf numFmtId="177" fontId="6" fillId="0" borderId="7" xfId="0" applyNumberFormat="1" applyFont="1" applyBorder="1" applyAlignment="1">
      <alignment horizontal="center" vertical="center"/>
    </xf>
    <xf numFmtId="177" fontId="9" fillId="3" borderId="8" xfId="58" applyNumberFormat="1" applyFont="1" applyFill="1" applyBorder="1" applyAlignment="1">
      <alignment horizontal="center" vertical="center" wrapText="1"/>
    </xf>
    <xf numFmtId="0" fontId="7" fillId="0" borderId="16" xfId="0" applyFont="1" applyFill="1" applyBorder="1" applyAlignment="1">
      <alignment vertical="center"/>
    </xf>
    <xf numFmtId="0" fontId="6" fillId="0" borderId="17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vertical="center"/>
    </xf>
  </cellXfs>
  <cellStyles count="6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_Sheet1 2" xfId="49"/>
    <cellStyle name="常规 6" xfId="50"/>
    <cellStyle name="常规 8" xfId="51"/>
    <cellStyle name="常规 9" xfId="52"/>
    <cellStyle name="常规 2 2" xfId="53"/>
    <cellStyle name="常规 10" xfId="54"/>
    <cellStyle name="常规 2" xfId="55"/>
    <cellStyle name="常规 23" xfId="56"/>
    <cellStyle name="常规 29" xfId="57"/>
    <cellStyle name="常规 3" xfId="58"/>
    <cellStyle name="常规 4" xfId="59"/>
    <cellStyle name="常规 5" xfId="60"/>
    <cellStyle name="常规 7" xfId="61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142875</xdr:colOff>
      <xdr:row>0</xdr:row>
      <xdr:rowOff>57150</xdr:rowOff>
    </xdr:from>
    <xdr:to>
      <xdr:col>6</xdr:col>
      <xdr:colOff>88900</xdr:colOff>
      <xdr:row>1</xdr:row>
      <xdr:rowOff>172085</xdr:rowOff>
    </xdr:to>
    <xdr:pic>
      <xdr:nvPicPr>
        <xdr:cNvPr id="2" name="图片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42875" y="57150"/>
          <a:ext cx="3498215" cy="41021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142875</xdr:colOff>
      <xdr:row>0</xdr:row>
      <xdr:rowOff>57150</xdr:rowOff>
    </xdr:from>
    <xdr:to>
      <xdr:col>6</xdr:col>
      <xdr:colOff>88900</xdr:colOff>
      <xdr:row>1</xdr:row>
      <xdr:rowOff>172085</xdr:rowOff>
    </xdr:to>
    <xdr:pic>
      <xdr:nvPicPr>
        <xdr:cNvPr id="2" name="图片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42875" y="57150"/>
          <a:ext cx="3498215" cy="41021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142875</xdr:colOff>
      <xdr:row>0</xdr:row>
      <xdr:rowOff>57150</xdr:rowOff>
    </xdr:from>
    <xdr:to>
      <xdr:col>6</xdr:col>
      <xdr:colOff>88900</xdr:colOff>
      <xdr:row>1</xdr:row>
      <xdr:rowOff>172085</xdr:rowOff>
    </xdr:to>
    <xdr:pic>
      <xdr:nvPicPr>
        <xdr:cNvPr id="2" name="图片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42875" y="57150"/>
          <a:ext cx="3498215" cy="41021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142875</xdr:colOff>
      <xdr:row>0</xdr:row>
      <xdr:rowOff>57150</xdr:rowOff>
    </xdr:from>
    <xdr:to>
      <xdr:col>6</xdr:col>
      <xdr:colOff>88900</xdr:colOff>
      <xdr:row>1</xdr:row>
      <xdr:rowOff>172085</xdr:rowOff>
    </xdr:to>
    <xdr:pic>
      <xdr:nvPicPr>
        <xdr:cNvPr id="2" name="图片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42875" y="57150"/>
          <a:ext cx="3498215" cy="41021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15"/>
  <sheetViews>
    <sheetView zoomScale="115" zoomScaleNormal="115" workbookViewId="0">
      <selection activeCell="O6" sqref="O$1:O$1048576"/>
    </sheetView>
  </sheetViews>
  <sheetFormatPr defaultColWidth="9" defaultRowHeight="13.5"/>
  <cols>
    <col min="1" max="1" width="4.45833333333333" style="7" customWidth="1"/>
    <col min="2" max="2" width="6.3" style="8" customWidth="1"/>
    <col min="3" max="3" width="6.63333333333333" style="7" customWidth="1"/>
    <col min="4" max="4" width="12.925" style="7" customWidth="1"/>
    <col min="5" max="5" width="9.01666666666667" style="9" customWidth="1"/>
    <col min="6" max="6" width="7.28333333333333" style="9" customWidth="1"/>
    <col min="7" max="7" width="8.04166666666667" style="10" customWidth="1"/>
    <col min="8" max="8" width="9.5" style="10" customWidth="1"/>
    <col min="9" max="9" width="9.125" style="9" customWidth="1"/>
    <col min="10" max="10" width="8.69166666666667" style="11" customWidth="1"/>
    <col min="11" max="11" width="4.89166666666667" style="12" customWidth="1"/>
    <col min="12" max="12" width="8.04166666666667" style="11" customWidth="1"/>
    <col min="13" max="13" width="8.68333333333333" style="11" customWidth="1"/>
    <col min="14" max="14" width="13.2583333333333" style="9" customWidth="1"/>
    <col min="15" max="15" width="19.2333333333333" style="9" customWidth="1"/>
    <col min="16" max="16" width="8.625" style="9" customWidth="1"/>
    <col min="17" max="17" width="7.625" style="9" customWidth="1"/>
    <col min="18" max="16384" width="9" style="9"/>
  </cols>
  <sheetData>
    <row r="1" s="1" customFormat="1" ht="23.25" customHeight="1" spans="1:21">
      <c r="A1" s="13"/>
      <c r="B1" s="14"/>
      <c r="C1" s="14"/>
      <c r="D1" s="14"/>
      <c r="E1" s="13"/>
      <c r="F1" s="13"/>
      <c r="G1" s="15"/>
      <c r="H1" s="15"/>
      <c r="I1" s="14"/>
      <c r="J1" s="14"/>
      <c r="K1" s="46"/>
      <c r="L1" s="14"/>
      <c r="M1" s="14"/>
      <c r="N1" s="47"/>
      <c r="O1" s="48"/>
      <c r="P1" s="47"/>
      <c r="Q1" s="47"/>
      <c r="R1" s="68"/>
      <c r="S1" s="13"/>
      <c r="T1" s="13"/>
      <c r="U1" s="69"/>
    </row>
    <row r="2" s="1" customFormat="1" ht="22.5" customHeight="1" spans="1:21">
      <c r="A2" s="16" t="s">
        <v>0</v>
      </c>
      <c r="B2" s="17"/>
      <c r="C2" s="17"/>
      <c r="D2" s="17"/>
      <c r="E2" s="18"/>
      <c r="F2" s="18"/>
      <c r="G2" s="19"/>
      <c r="H2" s="19"/>
      <c r="I2" s="17"/>
      <c r="J2" s="17"/>
      <c r="K2" s="49"/>
      <c r="L2" s="17"/>
      <c r="M2" s="17"/>
      <c r="N2" s="50"/>
      <c r="O2" s="51"/>
      <c r="P2" s="50"/>
      <c r="Q2" s="50"/>
      <c r="R2" s="70"/>
      <c r="S2" s="18"/>
      <c r="T2" s="18"/>
      <c r="U2" s="71"/>
    </row>
    <row r="3" s="1" customFormat="1" ht="24.75" customHeight="1" spans="1:21">
      <c r="A3" s="20" t="s">
        <v>1</v>
      </c>
      <c r="B3" s="21"/>
      <c r="C3" s="21"/>
      <c r="D3" s="21"/>
      <c r="E3" s="22"/>
      <c r="F3" s="22"/>
      <c r="G3" s="23"/>
      <c r="H3" s="23"/>
      <c r="I3" s="21"/>
      <c r="J3" s="21"/>
      <c r="K3" s="52"/>
      <c r="L3" s="21"/>
      <c r="M3" s="21"/>
      <c r="N3" s="53"/>
      <c r="O3" s="54"/>
      <c r="P3" s="53"/>
      <c r="Q3" s="53"/>
      <c r="R3" s="72"/>
      <c r="S3" s="22"/>
      <c r="T3" s="22"/>
      <c r="U3" s="73"/>
    </row>
    <row r="4" s="2" customFormat="1" ht="24.75" customHeight="1" spans="1:21">
      <c r="A4" s="24" t="s">
        <v>2</v>
      </c>
      <c r="B4" s="25"/>
      <c r="C4" s="25"/>
      <c r="D4" s="25"/>
      <c r="E4" s="26"/>
      <c r="F4" s="26"/>
      <c r="G4" s="27"/>
      <c r="H4" s="27"/>
      <c r="I4" s="25"/>
      <c r="J4" s="25"/>
      <c r="K4" s="55"/>
      <c r="L4" s="25"/>
      <c r="M4" s="25"/>
      <c r="N4" s="56"/>
      <c r="O4" s="57"/>
      <c r="P4" s="56"/>
      <c r="Q4" s="56"/>
      <c r="R4" s="74"/>
      <c r="S4" s="26"/>
      <c r="T4" s="26"/>
      <c r="U4" s="26"/>
    </row>
    <row r="5" s="2" customFormat="1" ht="25.5" customHeight="1" spans="1:21">
      <c r="A5" s="24" t="s">
        <v>3</v>
      </c>
      <c r="B5" s="25"/>
      <c r="C5" s="25"/>
      <c r="D5" s="25"/>
      <c r="E5" s="26"/>
      <c r="F5" s="26"/>
      <c r="G5" s="27"/>
      <c r="H5" s="27"/>
      <c r="I5" s="25"/>
      <c r="J5" s="25"/>
      <c r="K5" s="55"/>
      <c r="L5" s="25"/>
      <c r="M5" s="25"/>
      <c r="N5" s="56"/>
      <c r="O5" s="57"/>
      <c r="P5" s="56"/>
      <c r="Q5" s="56"/>
      <c r="R5" s="74"/>
      <c r="S5" s="26"/>
      <c r="T5" s="26"/>
      <c r="U5" s="26"/>
    </row>
    <row r="6" s="3" customFormat="1" ht="24.75" customHeight="1" spans="1:17">
      <c r="A6" s="28" t="s">
        <v>4</v>
      </c>
      <c r="B6" s="28" t="s">
        <v>5</v>
      </c>
      <c r="C6" s="28" t="s">
        <v>6</v>
      </c>
      <c r="D6" s="28" t="s">
        <v>7</v>
      </c>
      <c r="E6" s="28" t="s">
        <v>8</v>
      </c>
      <c r="F6" s="28" t="s">
        <v>9</v>
      </c>
      <c r="G6" s="29" t="s">
        <v>10</v>
      </c>
      <c r="H6" s="29" t="s">
        <v>11</v>
      </c>
      <c r="I6" s="28" t="s">
        <v>12</v>
      </c>
      <c r="J6" s="58" t="s">
        <v>13</v>
      </c>
      <c r="K6" s="59" t="s">
        <v>14</v>
      </c>
      <c r="L6" s="60" t="s">
        <v>15</v>
      </c>
      <c r="M6" s="58" t="s">
        <v>16</v>
      </c>
      <c r="N6" s="28" t="s">
        <v>17</v>
      </c>
      <c r="O6" s="28" t="s">
        <v>18</v>
      </c>
      <c r="P6" s="28" t="s">
        <v>19</v>
      </c>
      <c r="Q6" s="75" t="s">
        <v>20</v>
      </c>
    </row>
    <row r="7" s="4" customFormat="1" ht="18.6" customHeight="1" spans="1:17">
      <c r="A7" s="30">
        <f t="shared" ref="A7:A13" si="0">ROW()-6</f>
        <v>1</v>
      </c>
      <c r="B7" s="31" t="s">
        <v>21</v>
      </c>
      <c r="C7" s="78" t="s">
        <v>22</v>
      </c>
      <c r="D7" s="33" t="s">
        <v>23</v>
      </c>
      <c r="E7" s="34" t="s">
        <v>24</v>
      </c>
      <c r="F7" s="78" t="s">
        <v>25</v>
      </c>
      <c r="G7" s="79">
        <v>10.01</v>
      </c>
      <c r="H7" s="80">
        <v>10.01</v>
      </c>
      <c r="I7" s="61">
        <f t="shared" ref="I7:I13" si="1">G7*1120</f>
        <v>11211.2</v>
      </c>
      <c r="J7" s="62">
        <f t="shared" ref="J7:J13" si="2">G7*68.32</f>
        <v>683.8832</v>
      </c>
      <c r="K7" s="63">
        <v>0.8</v>
      </c>
      <c r="L7" s="62">
        <f t="shared" ref="L7:L13" si="3">J7*K7</f>
        <v>547.10656</v>
      </c>
      <c r="M7" s="79">
        <f t="shared" ref="M7:M13" si="4">G7*13.664</f>
        <v>136.77664</v>
      </c>
      <c r="N7" s="81" t="s">
        <v>26</v>
      </c>
      <c r="O7" s="65" t="s">
        <v>27</v>
      </c>
      <c r="P7" s="28"/>
      <c r="Q7" s="76"/>
    </row>
    <row r="8" s="4" customFormat="1" ht="18.6" customHeight="1" spans="1:17">
      <c r="A8" s="30">
        <f t="shared" si="0"/>
        <v>2</v>
      </c>
      <c r="B8" s="31" t="s">
        <v>28</v>
      </c>
      <c r="C8" s="78" t="s">
        <v>22</v>
      </c>
      <c r="D8" s="33" t="s">
        <v>29</v>
      </c>
      <c r="E8" s="34" t="s">
        <v>30</v>
      </c>
      <c r="F8" s="78" t="s">
        <v>25</v>
      </c>
      <c r="G8" s="79">
        <v>39.48</v>
      </c>
      <c r="H8" s="80">
        <v>39.48</v>
      </c>
      <c r="I8" s="61">
        <f t="shared" si="1"/>
        <v>44217.6</v>
      </c>
      <c r="J8" s="62">
        <f t="shared" si="2"/>
        <v>2697.2736</v>
      </c>
      <c r="K8" s="63">
        <v>0.8</v>
      </c>
      <c r="L8" s="62">
        <f t="shared" si="3"/>
        <v>2157.81888</v>
      </c>
      <c r="M8" s="79">
        <f t="shared" si="4"/>
        <v>539.45472</v>
      </c>
      <c r="N8" s="64" t="s">
        <v>31</v>
      </c>
      <c r="O8" s="65" t="s">
        <v>27</v>
      </c>
      <c r="P8" s="28"/>
      <c r="Q8" s="76"/>
    </row>
    <row r="9" s="4" customFormat="1" ht="18.6" customHeight="1" spans="1:17">
      <c r="A9" s="30">
        <f t="shared" si="0"/>
        <v>3</v>
      </c>
      <c r="B9" s="31" t="s">
        <v>32</v>
      </c>
      <c r="C9" s="78" t="s">
        <v>22</v>
      </c>
      <c r="D9" s="33" t="s">
        <v>33</v>
      </c>
      <c r="E9" s="34" t="s">
        <v>34</v>
      </c>
      <c r="F9" s="78" t="s">
        <v>25</v>
      </c>
      <c r="G9" s="79">
        <v>19.87</v>
      </c>
      <c r="H9" s="80">
        <v>19.87</v>
      </c>
      <c r="I9" s="61">
        <f t="shared" si="1"/>
        <v>22254.4</v>
      </c>
      <c r="J9" s="62">
        <f t="shared" si="2"/>
        <v>1357.5184</v>
      </c>
      <c r="K9" s="63">
        <v>0.8</v>
      </c>
      <c r="L9" s="62">
        <f t="shared" si="3"/>
        <v>1086.01472</v>
      </c>
      <c r="M9" s="79">
        <f t="shared" si="4"/>
        <v>271.50368</v>
      </c>
      <c r="N9" s="64" t="s">
        <v>35</v>
      </c>
      <c r="O9" s="65" t="s">
        <v>27</v>
      </c>
      <c r="P9" s="28"/>
      <c r="Q9" s="76"/>
    </row>
    <row r="10" s="77" customFormat="1" ht="18.6" customHeight="1" spans="1:17">
      <c r="A10" s="30">
        <f t="shared" si="0"/>
        <v>4</v>
      </c>
      <c r="B10" s="31" t="s">
        <v>36</v>
      </c>
      <c r="C10" s="78" t="s">
        <v>22</v>
      </c>
      <c r="D10" s="33" t="s">
        <v>37</v>
      </c>
      <c r="E10" s="34" t="s">
        <v>38</v>
      </c>
      <c r="F10" s="78" t="s">
        <v>25</v>
      </c>
      <c r="G10" s="79">
        <v>17.24</v>
      </c>
      <c r="H10" s="80">
        <v>17.24</v>
      </c>
      <c r="I10" s="61">
        <f t="shared" si="1"/>
        <v>19308.8</v>
      </c>
      <c r="J10" s="62">
        <f t="shared" si="2"/>
        <v>1177.8368</v>
      </c>
      <c r="K10" s="63">
        <v>0.8</v>
      </c>
      <c r="L10" s="62">
        <f t="shared" si="3"/>
        <v>942.26944</v>
      </c>
      <c r="M10" s="79">
        <f t="shared" si="4"/>
        <v>235.56736</v>
      </c>
      <c r="N10" s="64" t="s">
        <v>39</v>
      </c>
      <c r="O10" s="65" t="s">
        <v>27</v>
      </c>
      <c r="P10" s="28"/>
      <c r="Q10" s="83"/>
    </row>
    <row r="11" s="4" customFormat="1" ht="18.6" customHeight="1" spans="1:17">
      <c r="A11" s="30">
        <f t="shared" si="0"/>
        <v>5</v>
      </c>
      <c r="B11" s="31" t="s">
        <v>40</v>
      </c>
      <c r="C11" s="78" t="s">
        <v>22</v>
      </c>
      <c r="D11" s="33" t="s">
        <v>41</v>
      </c>
      <c r="E11" s="34" t="s">
        <v>42</v>
      </c>
      <c r="F11" s="78" t="s">
        <v>25</v>
      </c>
      <c r="G11" s="79">
        <v>12.42</v>
      </c>
      <c r="H11" s="80">
        <v>12.42</v>
      </c>
      <c r="I11" s="61">
        <f t="shared" si="1"/>
        <v>13910.4</v>
      </c>
      <c r="J11" s="62">
        <f t="shared" si="2"/>
        <v>848.5344</v>
      </c>
      <c r="K11" s="63">
        <v>0.8</v>
      </c>
      <c r="L11" s="62">
        <f t="shared" si="3"/>
        <v>678.82752</v>
      </c>
      <c r="M11" s="79">
        <f t="shared" si="4"/>
        <v>169.70688</v>
      </c>
      <c r="N11" s="64" t="s">
        <v>43</v>
      </c>
      <c r="O11" s="65" t="s">
        <v>27</v>
      </c>
      <c r="P11" s="82"/>
      <c r="Q11" s="76"/>
    </row>
    <row r="12" s="4" customFormat="1" ht="18.6" customHeight="1" spans="1:17">
      <c r="A12" s="30">
        <f t="shared" si="0"/>
        <v>6</v>
      </c>
      <c r="B12" s="31" t="s">
        <v>44</v>
      </c>
      <c r="C12" s="78" t="s">
        <v>22</v>
      </c>
      <c r="D12" s="33" t="s">
        <v>45</v>
      </c>
      <c r="E12" s="34" t="s">
        <v>46</v>
      </c>
      <c r="F12" s="78" t="s">
        <v>25</v>
      </c>
      <c r="G12" s="79">
        <v>30</v>
      </c>
      <c r="H12" s="80">
        <v>30</v>
      </c>
      <c r="I12" s="61">
        <f t="shared" si="1"/>
        <v>33600</v>
      </c>
      <c r="J12" s="62">
        <f t="shared" si="2"/>
        <v>2049.6</v>
      </c>
      <c r="K12" s="63">
        <v>0.8</v>
      </c>
      <c r="L12" s="62">
        <f t="shared" si="3"/>
        <v>1639.68</v>
      </c>
      <c r="M12" s="79">
        <f t="shared" si="4"/>
        <v>409.92</v>
      </c>
      <c r="N12" s="64" t="s">
        <v>47</v>
      </c>
      <c r="O12" s="65" t="s">
        <v>27</v>
      </c>
      <c r="P12" s="28"/>
      <c r="Q12" s="76"/>
    </row>
    <row r="13" s="4" customFormat="1" ht="18.6" customHeight="1" spans="1:17">
      <c r="A13" s="30">
        <f t="shared" si="0"/>
        <v>7</v>
      </c>
      <c r="B13" s="31" t="s">
        <v>48</v>
      </c>
      <c r="C13" s="78" t="s">
        <v>22</v>
      </c>
      <c r="D13" s="33" t="s">
        <v>49</v>
      </c>
      <c r="E13" s="34" t="s">
        <v>50</v>
      </c>
      <c r="F13" s="78" t="s">
        <v>25</v>
      </c>
      <c r="G13" s="79">
        <v>11</v>
      </c>
      <c r="H13" s="80">
        <v>11</v>
      </c>
      <c r="I13" s="61">
        <f t="shared" si="1"/>
        <v>12320</v>
      </c>
      <c r="J13" s="62">
        <f t="shared" si="2"/>
        <v>751.52</v>
      </c>
      <c r="K13" s="63">
        <v>0.8</v>
      </c>
      <c r="L13" s="62">
        <f t="shared" si="3"/>
        <v>601.216</v>
      </c>
      <c r="M13" s="79">
        <f t="shared" si="4"/>
        <v>150.304</v>
      </c>
      <c r="N13" s="64" t="s">
        <v>51</v>
      </c>
      <c r="O13" s="65" t="s">
        <v>27</v>
      </c>
      <c r="P13" s="28"/>
      <c r="Q13" s="76"/>
    </row>
    <row r="14" s="5" customFormat="1" ht="18.6" customHeight="1" spans="1:17">
      <c r="A14" s="37" t="s">
        <v>52</v>
      </c>
      <c r="B14" s="38"/>
      <c r="C14" s="38"/>
      <c r="D14" s="39"/>
      <c r="E14" s="39"/>
      <c r="F14" s="40"/>
      <c r="G14" s="41">
        <f>SUM(G7:G13)</f>
        <v>140.02</v>
      </c>
      <c r="H14" s="41">
        <f>SUM(H7:H13)</f>
        <v>140.02</v>
      </c>
      <c r="I14" s="61">
        <f>SUM(I7:I13)</f>
        <v>156822.4</v>
      </c>
      <c r="J14" s="62">
        <f>SUM(J7:J13)</f>
        <v>9566.1664</v>
      </c>
      <c r="K14" s="63"/>
      <c r="L14" s="62">
        <f>SUM(L7:L13)</f>
        <v>7652.93312</v>
      </c>
      <c r="M14" s="66">
        <f>SUM(M7:M13)</f>
        <v>1913.23328</v>
      </c>
      <c r="N14" s="39"/>
      <c r="O14" s="39"/>
      <c r="P14" s="40"/>
      <c r="Q14" s="40"/>
    </row>
    <row r="15" s="6" customFormat="1" ht="15" customHeight="1" spans="1:17">
      <c r="A15" s="42" t="s">
        <v>53</v>
      </c>
      <c r="B15" s="43"/>
      <c r="C15" s="44"/>
      <c r="D15" s="44"/>
      <c r="E15" s="42" t="s">
        <v>54</v>
      </c>
      <c r="F15" s="42"/>
      <c r="G15" s="45"/>
      <c r="H15" s="10"/>
      <c r="I15" s="9"/>
      <c r="J15" s="11"/>
      <c r="K15" s="12"/>
      <c r="L15" s="11"/>
      <c r="M15" s="11"/>
      <c r="N15" s="67"/>
      <c r="O15" s="42"/>
      <c r="P15" s="42"/>
      <c r="Q15" s="42"/>
    </row>
  </sheetData>
  <autoFilter ref="A6:U15">
    <extLst/>
  </autoFilter>
  <mergeCells count="6">
    <mergeCell ref="A1:U1"/>
    <mergeCell ref="A2:U2"/>
    <mergeCell ref="A3:U3"/>
    <mergeCell ref="A4:U4"/>
    <mergeCell ref="A5:U5"/>
    <mergeCell ref="A14:B14"/>
  </mergeCells>
  <pageMargins left="0.196527777777778" right="0.161111111111111" top="0.409027777777778" bottom="0.60625" header="0.5" footer="0.10625"/>
  <pageSetup paperSize="9" scale="93" orientation="landscape"/>
  <headerFooter>
    <oddFooter>&amp;C第 &amp;P 页，共 &amp;N 页</oddFooter>
  </headerFooter>
  <colBreaks count="1" manualBreakCount="1">
    <brk id="17" max="1048575" man="1"/>
  </colBreaks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9"/>
  <sheetViews>
    <sheetView zoomScale="115" zoomScaleNormal="115" workbookViewId="0">
      <selection activeCell="K12" sqref="K12"/>
    </sheetView>
  </sheetViews>
  <sheetFormatPr defaultColWidth="9" defaultRowHeight="13.5"/>
  <cols>
    <col min="1" max="1" width="4.45833333333333" style="7" customWidth="1"/>
    <col min="2" max="2" width="6.3" style="8" customWidth="1"/>
    <col min="3" max="3" width="6.63333333333333" style="7" customWidth="1"/>
    <col min="4" max="4" width="12.925" style="7" customWidth="1"/>
    <col min="5" max="5" width="9.01666666666667" style="9" customWidth="1"/>
    <col min="6" max="6" width="7.28333333333333" style="9" customWidth="1"/>
    <col min="7" max="7" width="8.04166666666667" style="10" customWidth="1"/>
    <col min="8" max="8" width="9.5" style="10" customWidth="1"/>
    <col min="9" max="9" width="9.125" style="9" customWidth="1"/>
    <col min="10" max="10" width="8.69166666666667" style="11" customWidth="1"/>
    <col min="11" max="11" width="4.89166666666667" style="12" customWidth="1"/>
    <col min="12" max="12" width="8.04166666666667" style="11" customWidth="1"/>
    <col min="13" max="13" width="8.68333333333333" style="11" customWidth="1"/>
    <col min="14" max="14" width="13.2583333333333" style="9" customWidth="1"/>
    <col min="15" max="15" width="19.2333333333333" style="9" customWidth="1"/>
    <col min="16" max="16" width="8.625" style="9" customWidth="1"/>
    <col min="17" max="17" width="7.625" style="9" customWidth="1"/>
    <col min="18" max="16384" width="9" style="9"/>
  </cols>
  <sheetData>
    <row r="1" s="1" customFormat="1" ht="23.25" customHeight="1" spans="1:21">
      <c r="A1" s="13"/>
      <c r="B1" s="14"/>
      <c r="C1" s="14"/>
      <c r="D1" s="14"/>
      <c r="E1" s="13"/>
      <c r="F1" s="13"/>
      <c r="G1" s="15"/>
      <c r="H1" s="15"/>
      <c r="I1" s="14"/>
      <c r="J1" s="14"/>
      <c r="K1" s="46"/>
      <c r="L1" s="14"/>
      <c r="M1" s="14"/>
      <c r="N1" s="47"/>
      <c r="O1" s="48"/>
      <c r="P1" s="47"/>
      <c r="Q1" s="47"/>
      <c r="R1" s="68"/>
      <c r="S1" s="13"/>
      <c r="T1" s="13"/>
      <c r="U1" s="69"/>
    </row>
    <row r="2" s="1" customFormat="1" ht="22.5" customHeight="1" spans="1:21">
      <c r="A2" s="16" t="s">
        <v>0</v>
      </c>
      <c r="B2" s="17"/>
      <c r="C2" s="17"/>
      <c r="D2" s="17"/>
      <c r="E2" s="18"/>
      <c r="F2" s="18"/>
      <c r="G2" s="19"/>
      <c r="H2" s="19"/>
      <c r="I2" s="17"/>
      <c r="J2" s="17"/>
      <c r="K2" s="49"/>
      <c r="L2" s="17"/>
      <c r="M2" s="17"/>
      <c r="N2" s="50"/>
      <c r="O2" s="51"/>
      <c r="P2" s="50"/>
      <c r="Q2" s="50"/>
      <c r="R2" s="70"/>
      <c r="S2" s="18"/>
      <c r="T2" s="18"/>
      <c r="U2" s="71"/>
    </row>
    <row r="3" s="1" customFormat="1" ht="24.75" customHeight="1" spans="1:21">
      <c r="A3" s="20" t="s">
        <v>1</v>
      </c>
      <c r="B3" s="21"/>
      <c r="C3" s="21"/>
      <c r="D3" s="21"/>
      <c r="E3" s="22"/>
      <c r="F3" s="22"/>
      <c r="G3" s="23"/>
      <c r="H3" s="23"/>
      <c r="I3" s="21"/>
      <c r="J3" s="21"/>
      <c r="K3" s="52"/>
      <c r="L3" s="21"/>
      <c r="M3" s="21"/>
      <c r="N3" s="53"/>
      <c r="O3" s="54"/>
      <c r="P3" s="53"/>
      <c r="Q3" s="53"/>
      <c r="R3" s="72"/>
      <c r="S3" s="22"/>
      <c r="T3" s="22"/>
      <c r="U3" s="73"/>
    </row>
    <row r="4" s="2" customFormat="1" ht="24.75" customHeight="1" spans="1:21">
      <c r="A4" s="24" t="s">
        <v>2</v>
      </c>
      <c r="B4" s="25"/>
      <c r="C4" s="25"/>
      <c r="D4" s="25"/>
      <c r="E4" s="26"/>
      <c r="F4" s="26"/>
      <c r="G4" s="27"/>
      <c r="H4" s="27"/>
      <c r="I4" s="25"/>
      <c r="J4" s="25"/>
      <c r="K4" s="55"/>
      <c r="L4" s="25"/>
      <c r="M4" s="25"/>
      <c r="N4" s="56"/>
      <c r="O4" s="57"/>
      <c r="P4" s="56"/>
      <c r="Q4" s="56"/>
      <c r="R4" s="74"/>
      <c r="S4" s="26"/>
      <c r="T4" s="26"/>
      <c r="U4" s="26"/>
    </row>
    <row r="5" s="2" customFormat="1" ht="25.5" customHeight="1" spans="1:21">
      <c r="A5" s="24" t="s">
        <v>55</v>
      </c>
      <c r="B5" s="25"/>
      <c r="C5" s="25"/>
      <c r="D5" s="25"/>
      <c r="E5" s="26"/>
      <c r="F5" s="26"/>
      <c r="G5" s="27"/>
      <c r="H5" s="27"/>
      <c r="I5" s="25"/>
      <c r="J5" s="25"/>
      <c r="K5" s="55"/>
      <c r="L5" s="25"/>
      <c r="M5" s="25"/>
      <c r="N5" s="56"/>
      <c r="O5" s="57"/>
      <c r="P5" s="56"/>
      <c r="Q5" s="56"/>
      <c r="R5" s="74"/>
      <c r="S5" s="26"/>
      <c r="T5" s="26"/>
      <c r="U5" s="26"/>
    </row>
    <row r="6" s="3" customFormat="1" ht="24.75" customHeight="1" spans="1:17">
      <c r="A6" s="28" t="s">
        <v>4</v>
      </c>
      <c r="B6" s="28" t="s">
        <v>5</v>
      </c>
      <c r="C6" s="28" t="s">
        <v>6</v>
      </c>
      <c r="D6" s="28" t="s">
        <v>7</v>
      </c>
      <c r="E6" s="28" t="s">
        <v>8</v>
      </c>
      <c r="F6" s="28" t="s">
        <v>9</v>
      </c>
      <c r="G6" s="29" t="s">
        <v>10</v>
      </c>
      <c r="H6" s="29" t="s">
        <v>11</v>
      </c>
      <c r="I6" s="28" t="s">
        <v>12</v>
      </c>
      <c r="J6" s="58" t="s">
        <v>13</v>
      </c>
      <c r="K6" s="59" t="s">
        <v>14</v>
      </c>
      <c r="L6" s="60" t="s">
        <v>15</v>
      </c>
      <c r="M6" s="58" t="s">
        <v>16</v>
      </c>
      <c r="N6" s="28" t="s">
        <v>17</v>
      </c>
      <c r="O6" s="28" t="s">
        <v>18</v>
      </c>
      <c r="P6" s="28" t="s">
        <v>19</v>
      </c>
      <c r="Q6" s="75" t="s">
        <v>20</v>
      </c>
    </row>
    <row r="7" s="4" customFormat="1" ht="18.6" customHeight="1" spans="1:17">
      <c r="A7" s="30">
        <f>ROW()-6</f>
        <v>1</v>
      </c>
      <c r="B7" s="31" t="s">
        <v>56</v>
      </c>
      <c r="C7" s="32" t="s">
        <v>22</v>
      </c>
      <c r="D7" s="33" t="s">
        <v>57</v>
      </c>
      <c r="E7" s="34" t="s">
        <v>58</v>
      </c>
      <c r="F7" s="32" t="s">
        <v>25</v>
      </c>
      <c r="G7" s="35">
        <v>160</v>
      </c>
      <c r="H7" s="36">
        <v>160</v>
      </c>
      <c r="I7" s="61">
        <f>G7*1120</f>
        <v>179200</v>
      </c>
      <c r="J7" s="62">
        <f>G7*68.32</f>
        <v>10931.2</v>
      </c>
      <c r="K7" s="63">
        <v>0.8</v>
      </c>
      <c r="L7" s="62">
        <f>J7*K7</f>
        <v>8744.96</v>
      </c>
      <c r="M7" s="35">
        <f>G7*13.664</f>
        <v>2186.24</v>
      </c>
      <c r="N7" s="64" t="s">
        <v>59</v>
      </c>
      <c r="O7" s="65" t="s">
        <v>27</v>
      </c>
      <c r="P7" s="28"/>
      <c r="Q7" s="76"/>
    </row>
    <row r="8" s="5" customFormat="1" ht="18.6" customHeight="1" spans="1:17">
      <c r="A8" s="37" t="s">
        <v>52</v>
      </c>
      <c r="B8" s="38"/>
      <c r="C8" s="38"/>
      <c r="D8" s="39"/>
      <c r="E8" s="39"/>
      <c r="F8" s="40"/>
      <c r="G8" s="41">
        <f>SUM(G7:G7)</f>
        <v>160</v>
      </c>
      <c r="H8" s="41">
        <f>SUM(H7:H7)</f>
        <v>160</v>
      </c>
      <c r="I8" s="61">
        <f>SUM(I7:I7)</f>
        <v>179200</v>
      </c>
      <c r="J8" s="62">
        <f>SUM(J7:J7)</f>
        <v>10931.2</v>
      </c>
      <c r="K8" s="63"/>
      <c r="L8" s="62">
        <f>SUM(L7:L7)</f>
        <v>8744.96</v>
      </c>
      <c r="M8" s="66">
        <f>SUM(M7:M7)</f>
        <v>2186.24</v>
      </c>
      <c r="N8" s="39"/>
      <c r="O8" s="39"/>
      <c r="P8" s="40"/>
      <c r="Q8" s="40"/>
    </row>
    <row r="9" s="6" customFormat="1" ht="15" customHeight="1" spans="1:17">
      <c r="A9" s="42" t="s">
        <v>53</v>
      </c>
      <c r="B9" s="43"/>
      <c r="C9" s="44"/>
      <c r="D9" s="44"/>
      <c r="E9" s="42" t="s">
        <v>54</v>
      </c>
      <c r="F9" s="42"/>
      <c r="G9" s="45"/>
      <c r="H9" s="10"/>
      <c r="I9" s="9"/>
      <c r="J9" s="11"/>
      <c r="K9" s="12"/>
      <c r="L9" s="11"/>
      <c r="M9" s="11"/>
      <c r="N9" s="67"/>
      <c r="O9" s="42"/>
      <c r="P9" s="42"/>
      <c r="Q9" s="42"/>
    </row>
  </sheetData>
  <autoFilter ref="A6:U9">
    <extLst/>
  </autoFilter>
  <mergeCells count="6">
    <mergeCell ref="A1:U1"/>
    <mergeCell ref="A2:U2"/>
    <mergeCell ref="A3:U3"/>
    <mergeCell ref="A4:U4"/>
    <mergeCell ref="A5:U5"/>
    <mergeCell ref="A8:B8"/>
  </mergeCells>
  <pageMargins left="0.196527777777778" right="0.161111111111111" top="0.409027777777778" bottom="0.60625" header="0.5" footer="0.10625"/>
  <pageSetup paperSize="9" scale="93" orientation="landscape"/>
  <headerFooter>
    <oddFooter>&amp;C第 &amp;P 页，共 &amp;N 页</oddFooter>
  </headerFooter>
  <colBreaks count="1" manualBreakCount="1">
    <brk id="17" max="1048575" man="1"/>
  </colBreaks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9"/>
  <sheetViews>
    <sheetView topLeftCell="A2" workbookViewId="0">
      <selection activeCell="O6" sqref="O$1:O$1048576"/>
    </sheetView>
  </sheetViews>
  <sheetFormatPr defaultColWidth="9" defaultRowHeight="13.5"/>
  <cols>
    <col min="1" max="1" width="4.45833333333333" style="7" customWidth="1"/>
    <col min="2" max="2" width="6.3" style="8" customWidth="1"/>
    <col min="3" max="3" width="6.63333333333333" style="7" customWidth="1"/>
    <col min="4" max="4" width="12.925" style="7" customWidth="1"/>
    <col min="5" max="5" width="9.01666666666667" style="9" customWidth="1"/>
    <col min="6" max="6" width="7.28333333333333" style="9" customWidth="1"/>
    <col min="7" max="7" width="8.04166666666667" style="10" customWidth="1"/>
    <col min="8" max="8" width="9.5" style="10" customWidth="1"/>
    <col min="9" max="9" width="9.125" style="9" customWidth="1"/>
    <col min="10" max="10" width="8.69166666666667" style="11" customWidth="1"/>
    <col min="11" max="11" width="4.89166666666667" style="12" customWidth="1"/>
    <col min="12" max="12" width="8.04166666666667" style="11" customWidth="1"/>
    <col min="13" max="13" width="8.68333333333333" style="11" customWidth="1"/>
    <col min="14" max="14" width="13.2583333333333" style="9" customWidth="1"/>
    <col min="15" max="15" width="19.2333333333333" style="9" customWidth="1"/>
    <col min="16" max="16" width="8.625" style="9" customWidth="1"/>
    <col min="17" max="17" width="7.625" style="9" customWidth="1"/>
    <col min="18" max="16384" width="9" style="9"/>
  </cols>
  <sheetData>
    <row r="1" s="1" customFormat="1" ht="23.25" customHeight="1" spans="1:21">
      <c r="A1" s="13"/>
      <c r="B1" s="14"/>
      <c r="C1" s="14"/>
      <c r="D1" s="14"/>
      <c r="E1" s="13"/>
      <c r="F1" s="13"/>
      <c r="G1" s="15"/>
      <c r="H1" s="15"/>
      <c r="I1" s="14"/>
      <c r="J1" s="14"/>
      <c r="K1" s="46"/>
      <c r="L1" s="14"/>
      <c r="M1" s="14"/>
      <c r="N1" s="47"/>
      <c r="O1" s="48"/>
      <c r="P1" s="47"/>
      <c r="Q1" s="47"/>
      <c r="R1" s="68"/>
      <c r="S1" s="13"/>
      <c r="T1" s="13"/>
      <c r="U1" s="69"/>
    </row>
    <row r="2" s="1" customFormat="1" ht="22.5" customHeight="1" spans="1:21">
      <c r="A2" s="16" t="s">
        <v>0</v>
      </c>
      <c r="B2" s="17"/>
      <c r="C2" s="17"/>
      <c r="D2" s="17"/>
      <c r="E2" s="18"/>
      <c r="F2" s="18"/>
      <c r="G2" s="19"/>
      <c r="H2" s="19"/>
      <c r="I2" s="17"/>
      <c r="J2" s="17"/>
      <c r="K2" s="49"/>
      <c r="L2" s="17"/>
      <c r="M2" s="17"/>
      <c r="N2" s="50"/>
      <c r="O2" s="51"/>
      <c r="P2" s="50"/>
      <c r="Q2" s="50"/>
      <c r="R2" s="70"/>
      <c r="S2" s="18"/>
      <c r="T2" s="18"/>
      <c r="U2" s="71"/>
    </row>
    <row r="3" s="1" customFormat="1" ht="24.75" customHeight="1" spans="1:21">
      <c r="A3" s="20" t="s">
        <v>1</v>
      </c>
      <c r="B3" s="21"/>
      <c r="C3" s="21"/>
      <c r="D3" s="21"/>
      <c r="E3" s="22"/>
      <c r="F3" s="22"/>
      <c r="G3" s="23"/>
      <c r="H3" s="23"/>
      <c r="I3" s="21"/>
      <c r="J3" s="21"/>
      <c r="K3" s="52"/>
      <c r="L3" s="21"/>
      <c r="M3" s="21"/>
      <c r="N3" s="53"/>
      <c r="O3" s="54"/>
      <c r="P3" s="53"/>
      <c r="Q3" s="53"/>
      <c r="R3" s="72"/>
      <c r="S3" s="22"/>
      <c r="T3" s="22"/>
      <c r="U3" s="73"/>
    </row>
    <row r="4" s="2" customFormat="1" ht="24.75" customHeight="1" spans="1:21">
      <c r="A4" s="24" t="s">
        <v>2</v>
      </c>
      <c r="B4" s="25"/>
      <c r="C4" s="25"/>
      <c r="D4" s="25"/>
      <c r="E4" s="26"/>
      <c r="F4" s="26"/>
      <c r="G4" s="27"/>
      <c r="H4" s="27"/>
      <c r="I4" s="25"/>
      <c r="J4" s="25"/>
      <c r="K4" s="55"/>
      <c r="L4" s="25"/>
      <c r="M4" s="25"/>
      <c r="N4" s="56"/>
      <c r="O4" s="57"/>
      <c r="P4" s="56"/>
      <c r="Q4" s="56"/>
      <c r="R4" s="74"/>
      <c r="S4" s="26"/>
      <c r="T4" s="26"/>
      <c r="U4" s="26"/>
    </row>
    <row r="5" s="2" customFormat="1" ht="25.5" customHeight="1" spans="1:21">
      <c r="A5" s="24" t="s">
        <v>60</v>
      </c>
      <c r="B5" s="25"/>
      <c r="C5" s="25"/>
      <c r="D5" s="25"/>
      <c r="E5" s="26"/>
      <c r="F5" s="26"/>
      <c r="G5" s="27"/>
      <c r="H5" s="27"/>
      <c r="I5" s="25"/>
      <c r="J5" s="25"/>
      <c r="K5" s="55"/>
      <c r="L5" s="25"/>
      <c r="M5" s="25"/>
      <c r="N5" s="56"/>
      <c r="O5" s="57"/>
      <c r="P5" s="56"/>
      <c r="Q5" s="56"/>
      <c r="R5" s="74"/>
      <c r="S5" s="26"/>
      <c r="T5" s="26"/>
      <c r="U5" s="26"/>
    </row>
    <row r="6" s="3" customFormat="1" ht="24.75" customHeight="1" spans="1:17">
      <c r="A6" s="28" t="s">
        <v>4</v>
      </c>
      <c r="B6" s="28" t="s">
        <v>5</v>
      </c>
      <c r="C6" s="28" t="s">
        <v>6</v>
      </c>
      <c r="D6" s="28" t="s">
        <v>7</v>
      </c>
      <c r="E6" s="28" t="s">
        <v>8</v>
      </c>
      <c r="F6" s="28" t="s">
        <v>9</v>
      </c>
      <c r="G6" s="29" t="s">
        <v>10</v>
      </c>
      <c r="H6" s="29" t="s">
        <v>11</v>
      </c>
      <c r="I6" s="28" t="s">
        <v>12</v>
      </c>
      <c r="J6" s="58" t="s">
        <v>13</v>
      </c>
      <c r="K6" s="59" t="s">
        <v>14</v>
      </c>
      <c r="L6" s="60" t="s">
        <v>15</v>
      </c>
      <c r="M6" s="58" t="s">
        <v>16</v>
      </c>
      <c r="N6" s="28" t="s">
        <v>17</v>
      </c>
      <c r="O6" s="28" t="s">
        <v>18</v>
      </c>
      <c r="P6" s="28" t="s">
        <v>19</v>
      </c>
      <c r="Q6" s="75" t="s">
        <v>20</v>
      </c>
    </row>
    <row r="7" s="4" customFormat="1" ht="18.6" customHeight="1" spans="1:17">
      <c r="A7" s="30">
        <f>ROW()-6</f>
        <v>1</v>
      </c>
      <c r="B7" s="31" t="s">
        <v>61</v>
      </c>
      <c r="C7" s="32" t="s">
        <v>22</v>
      </c>
      <c r="D7" s="33" t="s">
        <v>62</v>
      </c>
      <c r="E7" s="34" t="s">
        <v>63</v>
      </c>
      <c r="F7" s="32" t="s">
        <v>25</v>
      </c>
      <c r="G7" s="35">
        <v>155</v>
      </c>
      <c r="H7" s="36">
        <v>155</v>
      </c>
      <c r="I7" s="61">
        <f>G7*1120</f>
        <v>173600</v>
      </c>
      <c r="J7" s="62">
        <f>G7*68.32</f>
        <v>10589.6</v>
      </c>
      <c r="K7" s="63">
        <v>0.8</v>
      </c>
      <c r="L7" s="62">
        <f>J7*K7</f>
        <v>8471.68</v>
      </c>
      <c r="M7" s="35">
        <f>G7*13.664</f>
        <v>2117.92</v>
      </c>
      <c r="N7" s="64" t="s">
        <v>64</v>
      </c>
      <c r="O7" s="65" t="s">
        <v>27</v>
      </c>
      <c r="P7" s="28"/>
      <c r="Q7" s="76"/>
    </row>
    <row r="8" s="5" customFormat="1" ht="18.6" customHeight="1" spans="1:17">
      <c r="A8" s="37" t="s">
        <v>52</v>
      </c>
      <c r="B8" s="38"/>
      <c r="C8" s="38"/>
      <c r="D8" s="39"/>
      <c r="E8" s="39"/>
      <c r="F8" s="40"/>
      <c r="G8" s="41">
        <f>SUM(G7:G7)</f>
        <v>155</v>
      </c>
      <c r="H8" s="41">
        <f>SUM(H7:H7)</f>
        <v>155</v>
      </c>
      <c r="I8" s="61">
        <f>SUM(I7:I7)</f>
        <v>173600</v>
      </c>
      <c r="J8" s="62">
        <f>SUM(J7:J7)</f>
        <v>10589.6</v>
      </c>
      <c r="K8" s="63"/>
      <c r="L8" s="62">
        <f>SUM(L7:L7)</f>
        <v>8471.68</v>
      </c>
      <c r="M8" s="66">
        <f>SUM(M7:M7)</f>
        <v>2117.92</v>
      </c>
      <c r="N8" s="39"/>
      <c r="O8" s="39"/>
      <c r="P8" s="40"/>
      <c r="Q8" s="40"/>
    </row>
    <row r="9" s="6" customFormat="1" ht="15" customHeight="1" spans="1:17">
      <c r="A9" s="42" t="s">
        <v>53</v>
      </c>
      <c r="B9" s="43"/>
      <c r="C9" s="44"/>
      <c r="D9" s="44"/>
      <c r="E9" s="42" t="s">
        <v>54</v>
      </c>
      <c r="F9" s="42"/>
      <c r="G9" s="45"/>
      <c r="H9" s="10"/>
      <c r="I9" s="9"/>
      <c r="J9" s="11"/>
      <c r="K9" s="12"/>
      <c r="L9" s="11"/>
      <c r="M9" s="11"/>
      <c r="N9" s="67"/>
      <c r="O9" s="42"/>
      <c r="P9" s="42"/>
      <c r="Q9" s="42"/>
    </row>
  </sheetData>
  <autoFilter ref="A6:U9">
    <extLst/>
  </autoFilter>
  <mergeCells count="6">
    <mergeCell ref="A1:U1"/>
    <mergeCell ref="A2:U2"/>
    <mergeCell ref="A3:U3"/>
    <mergeCell ref="A4:U4"/>
    <mergeCell ref="A5:U5"/>
    <mergeCell ref="A8:B8"/>
  </mergeCells>
  <pageMargins left="0.196527777777778" right="0.161111111111111" top="0.409027777777778" bottom="0.60625" header="0.5" footer="0.10625"/>
  <pageSetup paperSize="9" scale="93" orientation="landscape"/>
  <headerFooter>
    <oddFooter>&amp;C第 &amp;P 页，共 &amp;N 页</oddFooter>
  </headerFooter>
  <colBreaks count="1" manualBreakCount="1">
    <brk id="17" max="1048575" man="1"/>
  </colBreaks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9"/>
  <sheetViews>
    <sheetView tabSelected="1" zoomScale="115" zoomScaleNormal="115" workbookViewId="0">
      <selection activeCell="O6" sqref="O$1:O$1048576"/>
    </sheetView>
  </sheetViews>
  <sheetFormatPr defaultColWidth="9" defaultRowHeight="13.5"/>
  <cols>
    <col min="1" max="1" width="4.45833333333333" style="7" customWidth="1"/>
    <col min="2" max="2" width="6.3" style="8" customWidth="1"/>
    <col min="3" max="3" width="6.63333333333333" style="7" customWidth="1"/>
    <col min="4" max="4" width="12.925" style="7" customWidth="1"/>
    <col min="5" max="5" width="9.01666666666667" style="9" customWidth="1"/>
    <col min="6" max="6" width="7.28333333333333" style="9" customWidth="1"/>
    <col min="7" max="7" width="8.04166666666667" style="10" customWidth="1"/>
    <col min="8" max="8" width="9.5" style="10" customWidth="1"/>
    <col min="9" max="9" width="9.125" style="9" customWidth="1"/>
    <col min="10" max="10" width="8.69166666666667" style="11" customWidth="1"/>
    <col min="11" max="11" width="4.89166666666667" style="12" customWidth="1"/>
    <col min="12" max="12" width="8.04166666666667" style="11" customWidth="1"/>
    <col min="13" max="13" width="8.68333333333333" style="11" customWidth="1"/>
    <col min="14" max="14" width="13.2583333333333" style="9" customWidth="1"/>
    <col min="15" max="15" width="19.2333333333333" style="9" customWidth="1"/>
    <col min="16" max="16" width="8.625" style="9" customWidth="1"/>
    <col min="17" max="17" width="7.625" style="9" customWidth="1"/>
    <col min="18" max="16384" width="9" style="9"/>
  </cols>
  <sheetData>
    <row r="1" s="1" customFormat="1" ht="23.25" customHeight="1" spans="1:21">
      <c r="A1" s="13"/>
      <c r="B1" s="14"/>
      <c r="C1" s="14"/>
      <c r="D1" s="14"/>
      <c r="E1" s="13"/>
      <c r="F1" s="13"/>
      <c r="G1" s="15"/>
      <c r="H1" s="15"/>
      <c r="I1" s="14"/>
      <c r="J1" s="14"/>
      <c r="K1" s="46"/>
      <c r="L1" s="14"/>
      <c r="M1" s="14"/>
      <c r="N1" s="47"/>
      <c r="O1" s="48"/>
      <c r="P1" s="47"/>
      <c r="Q1" s="47"/>
      <c r="R1" s="68"/>
      <c r="S1" s="13"/>
      <c r="T1" s="13"/>
      <c r="U1" s="69"/>
    </row>
    <row r="2" s="1" customFormat="1" ht="22.5" customHeight="1" spans="1:21">
      <c r="A2" s="16" t="s">
        <v>0</v>
      </c>
      <c r="B2" s="17"/>
      <c r="C2" s="17"/>
      <c r="D2" s="17"/>
      <c r="E2" s="18"/>
      <c r="F2" s="18"/>
      <c r="G2" s="19"/>
      <c r="H2" s="19"/>
      <c r="I2" s="17"/>
      <c r="J2" s="17"/>
      <c r="K2" s="49"/>
      <c r="L2" s="17"/>
      <c r="M2" s="17"/>
      <c r="N2" s="50"/>
      <c r="O2" s="51"/>
      <c r="P2" s="50"/>
      <c r="Q2" s="50"/>
      <c r="R2" s="70"/>
      <c r="S2" s="18"/>
      <c r="T2" s="18"/>
      <c r="U2" s="71"/>
    </row>
    <row r="3" s="1" customFormat="1" ht="24.75" customHeight="1" spans="1:21">
      <c r="A3" s="20" t="s">
        <v>1</v>
      </c>
      <c r="B3" s="21"/>
      <c r="C3" s="21"/>
      <c r="D3" s="21"/>
      <c r="E3" s="22"/>
      <c r="F3" s="22"/>
      <c r="G3" s="23"/>
      <c r="H3" s="23"/>
      <c r="I3" s="21"/>
      <c r="J3" s="21"/>
      <c r="K3" s="52"/>
      <c r="L3" s="21"/>
      <c r="M3" s="21"/>
      <c r="N3" s="53"/>
      <c r="O3" s="54"/>
      <c r="P3" s="53"/>
      <c r="Q3" s="53"/>
      <c r="R3" s="72"/>
      <c r="S3" s="22"/>
      <c r="T3" s="22"/>
      <c r="U3" s="73"/>
    </row>
    <row r="4" s="2" customFormat="1" ht="24.75" customHeight="1" spans="1:21">
      <c r="A4" s="24" t="s">
        <v>2</v>
      </c>
      <c r="B4" s="25"/>
      <c r="C4" s="25"/>
      <c r="D4" s="25"/>
      <c r="E4" s="26"/>
      <c r="F4" s="26"/>
      <c r="G4" s="27"/>
      <c r="H4" s="27"/>
      <c r="I4" s="25"/>
      <c r="J4" s="25"/>
      <c r="K4" s="55"/>
      <c r="L4" s="25"/>
      <c r="M4" s="25"/>
      <c r="N4" s="56"/>
      <c r="O4" s="57"/>
      <c r="P4" s="56"/>
      <c r="Q4" s="56"/>
      <c r="R4" s="74"/>
      <c r="S4" s="26"/>
      <c r="T4" s="26"/>
      <c r="U4" s="26"/>
    </row>
    <row r="5" s="2" customFormat="1" ht="25.5" customHeight="1" spans="1:21">
      <c r="A5" s="24" t="s">
        <v>65</v>
      </c>
      <c r="B5" s="25"/>
      <c r="C5" s="25"/>
      <c r="D5" s="25"/>
      <c r="E5" s="26"/>
      <c r="F5" s="26"/>
      <c r="G5" s="27"/>
      <c r="H5" s="27"/>
      <c r="I5" s="25"/>
      <c r="J5" s="25"/>
      <c r="K5" s="55"/>
      <c r="L5" s="25"/>
      <c r="M5" s="25"/>
      <c r="N5" s="56"/>
      <c r="O5" s="57"/>
      <c r="P5" s="56"/>
      <c r="Q5" s="56"/>
      <c r="R5" s="74"/>
      <c r="S5" s="26"/>
      <c r="T5" s="26"/>
      <c r="U5" s="26"/>
    </row>
    <row r="6" s="3" customFormat="1" ht="24.75" customHeight="1" spans="1:17">
      <c r="A6" s="28" t="s">
        <v>4</v>
      </c>
      <c r="B6" s="28" t="s">
        <v>5</v>
      </c>
      <c r="C6" s="28" t="s">
        <v>6</v>
      </c>
      <c r="D6" s="28" t="s">
        <v>7</v>
      </c>
      <c r="E6" s="28" t="s">
        <v>8</v>
      </c>
      <c r="F6" s="28" t="s">
        <v>9</v>
      </c>
      <c r="G6" s="29" t="s">
        <v>10</v>
      </c>
      <c r="H6" s="29" t="s">
        <v>11</v>
      </c>
      <c r="I6" s="28" t="s">
        <v>12</v>
      </c>
      <c r="J6" s="58" t="s">
        <v>13</v>
      </c>
      <c r="K6" s="59" t="s">
        <v>14</v>
      </c>
      <c r="L6" s="60" t="s">
        <v>15</v>
      </c>
      <c r="M6" s="58" t="s">
        <v>16</v>
      </c>
      <c r="N6" s="28" t="s">
        <v>17</v>
      </c>
      <c r="O6" s="28" t="s">
        <v>18</v>
      </c>
      <c r="P6" s="28" t="s">
        <v>19</v>
      </c>
      <c r="Q6" s="75" t="s">
        <v>20</v>
      </c>
    </row>
    <row r="7" s="4" customFormat="1" ht="18.6" customHeight="1" spans="1:17">
      <c r="A7" s="30">
        <f>ROW()-6</f>
        <v>1</v>
      </c>
      <c r="B7" s="31" t="s">
        <v>66</v>
      </c>
      <c r="C7" s="32" t="s">
        <v>67</v>
      </c>
      <c r="D7" s="33" t="s">
        <v>68</v>
      </c>
      <c r="E7" s="34" t="s">
        <v>69</v>
      </c>
      <c r="F7" s="32" t="s">
        <v>25</v>
      </c>
      <c r="G7" s="35">
        <v>1079.55</v>
      </c>
      <c r="H7" s="36">
        <v>1079.55</v>
      </c>
      <c r="I7" s="61">
        <f>G7*1120</f>
        <v>1209096</v>
      </c>
      <c r="J7" s="62">
        <f>G7*68.32</f>
        <v>73754.856</v>
      </c>
      <c r="K7" s="63">
        <v>0.8</v>
      </c>
      <c r="L7" s="62">
        <f>J7*K7</f>
        <v>59003.8848</v>
      </c>
      <c r="M7" s="35">
        <f>G7*13.664</f>
        <v>14750.9712</v>
      </c>
      <c r="N7" s="64" t="s">
        <v>70</v>
      </c>
      <c r="O7" s="65" t="s">
        <v>27</v>
      </c>
      <c r="P7" s="28"/>
      <c r="Q7" s="76"/>
    </row>
    <row r="8" s="5" customFormat="1" ht="18.6" customHeight="1" spans="1:17">
      <c r="A8" s="37" t="s">
        <v>52</v>
      </c>
      <c r="B8" s="38"/>
      <c r="C8" s="38"/>
      <c r="D8" s="39"/>
      <c r="E8" s="39"/>
      <c r="F8" s="40"/>
      <c r="G8" s="41">
        <f>SUM(G7:G7)</f>
        <v>1079.55</v>
      </c>
      <c r="H8" s="41">
        <f>SUM(H7:H7)</f>
        <v>1079.55</v>
      </c>
      <c r="I8" s="61">
        <f>SUM(I7:I7)</f>
        <v>1209096</v>
      </c>
      <c r="J8" s="62">
        <f>SUM(J7:J7)</f>
        <v>73754.856</v>
      </c>
      <c r="K8" s="63"/>
      <c r="L8" s="62">
        <f>SUM(L7:L7)</f>
        <v>59003.8848</v>
      </c>
      <c r="M8" s="66">
        <f>SUM(M7:M7)</f>
        <v>14750.9712</v>
      </c>
      <c r="N8" s="39"/>
      <c r="O8" s="39"/>
      <c r="P8" s="40"/>
      <c r="Q8" s="40"/>
    </row>
    <row r="9" s="6" customFormat="1" ht="15" customHeight="1" spans="1:17">
      <c r="A9" s="42" t="s">
        <v>53</v>
      </c>
      <c r="B9" s="43"/>
      <c r="C9" s="44"/>
      <c r="D9" s="44"/>
      <c r="E9" s="42" t="s">
        <v>54</v>
      </c>
      <c r="F9" s="42"/>
      <c r="G9" s="45"/>
      <c r="H9" s="10"/>
      <c r="I9" s="9"/>
      <c r="J9" s="11"/>
      <c r="K9" s="12"/>
      <c r="L9" s="11"/>
      <c r="M9" s="11"/>
      <c r="N9" s="67"/>
      <c r="O9" s="42"/>
      <c r="P9" s="42"/>
      <c r="Q9" s="42"/>
    </row>
  </sheetData>
  <autoFilter ref="A6:U9">
    <extLst/>
  </autoFilter>
  <mergeCells count="6">
    <mergeCell ref="A1:U1"/>
    <mergeCell ref="A2:U2"/>
    <mergeCell ref="A3:U3"/>
    <mergeCell ref="A4:U4"/>
    <mergeCell ref="A5:U5"/>
    <mergeCell ref="A8:B8"/>
  </mergeCells>
  <pageMargins left="0.196527777777778" right="0.161111111111111" top="0.409027777777778" bottom="0.60625" header="0.5" footer="0.10625"/>
  <pageSetup paperSize="9" scale="93" orientation="landscape"/>
  <headerFooter>
    <oddFooter>&amp;C第 &amp;P 页，共 &amp;N 页</oddFooter>
  </headerFooter>
  <colBreaks count="1" manualBreakCount="1">
    <brk id="17" max="1048575" man="1"/>
  </colBreaks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散户</vt:lpstr>
      <vt:lpstr>大户</vt:lpstr>
      <vt:lpstr>大户2</vt:lpstr>
      <vt:lpstr>大户3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鑫童</cp:lastModifiedBy>
  <dcterms:created xsi:type="dcterms:W3CDTF">2006-09-16T00:00:00Z</dcterms:created>
  <cp:lastPrinted>2021-07-08T03:48:00Z</cp:lastPrinted>
  <dcterms:modified xsi:type="dcterms:W3CDTF">2024-06-13T11:12:36Z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2052-12.1.0.16929</vt:lpwstr>
  </property>
  <property fmtid="{D5CDD505-2E9C-101B-9397-08002B2CF9AE}" pid="3" name="ICV">
    <vt:lpwstr>65DEFDA81C0D4E228A5434592B6DF530_13</vt:lpwstr>
  </property>
</Properties>
</file>