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6"/>
  </bookViews>
  <sheets>
    <sheet name="大户" sheetId="18" r:id="rId1"/>
    <sheet name="大户2" sheetId="19" r:id="rId2"/>
    <sheet name="大户3" sheetId="20" r:id="rId3"/>
    <sheet name="大户4" sheetId="21" r:id="rId4"/>
    <sheet name="大户5" sheetId="22" r:id="rId5"/>
    <sheet name="大户6" sheetId="23" r:id="rId6"/>
    <sheet name="散户" sheetId="24" r:id="rId7"/>
  </sheets>
  <definedNames>
    <definedName name="_xlnm._FilterDatabase" localSheetId="0" hidden="1">大户!$A$6:$S$9</definedName>
    <definedName name="_xlnm._FilterDatabase" localSheetId="1" hidden="1">大户2!$A$6:$S$9</definedName>
    <definedName name="_xlnm._FilterDatabase" localSheetId="2" hidden="1">大户3!$A$6:$S$9</definedName>
    <definedName name="_xlnm._FilterDatabase" localSheetId="3" hidden="1">大户4!$A$6:$S$9</definedName>
    <definedName name="_xlnm._FilterDatabase" localSheetId="4" hidden="1">大户5!$A$6:$S$9</definedName>
    <definedName name="_xlnm._FilterDatabase" localSheetId="5" hidden="1">大户6!$A$6:$S$9</definedName>
    <definedName name="_xlnm._FilterDatabase" localSheetId="6" hidden="1">散户!$A$6:$S$38</definedName>
    <definedName name="_xlnm.Print_Area" localSheetId="0">大户!$A$1:$Q$9</definedName>
    <definedName name="_xlnm.Print_Titles" localSheetId="0">大户!$1:$6</definedName>
    <definedName name="_xlnm.Print_Area" localSheetId="1">大户2!$A$1:$Q$9</definedName>
    <definedName name="_xlnm.Print_Titles" localSheetId="1">大户2!$1:$6</definedName>
    <definedName name="_xlnm.Print_Area" localSheetId="2">大户3!$A$1:$Q$9</definedName>
    <definedName name="_xlnm.Print_Titles" localSheetId="2">大户3!$1:$6</definedName>
    <definedName name="_xlnm.Print_Area" localSheetId="3">大户4!$A$1:$Q$9</definedName>
    <definedName name="_xlnm.Print_Titles" localSheetId="3">大户4!$1:$6</definedName>
    <definedName name="_xlnm.Print_Area" localSheetId="4">大户5!$A$1:$Q$9</definedName>
    <definedName name="_xlnm.Print_Titles" localSheetId="4">大户5!$1:$6</definedName>
    <definedName name="_xlnm.Print_Area" localSheetId="5">大户6!$A$1:$Q$9</definedName>
    <definedName name="_xlnm.Print_Titles" localSheetId="5">大户6!$1:$6</definedName>
    <definedName name="_xlnm.Print_Area" localSheetId="6">散户!$A$1:$Q$38</definedName>
    <definedName name="_xlnm.Print_Titles" localSheetId="6">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<sst xmlns="http://schemas.openxmlformats.org/spreadsheetml/2006/main" count="420" uniqueCount="164">
  <si>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</si>
  <si>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</si>
  <si>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铁岭县镇西堡镇房申村民委员会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房申村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</si>
  <si>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铁岭县镇西堡镇房申村张柏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</si>
  <si>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</si>
  <si>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</si>
  <si>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</si>
  <si>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</si>
  <si>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</si>
  <si>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</si>
  <si>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</si>
  <si>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</si>
  <si>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</si>
  <si>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</si>
  <si>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</si>
  <si>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</si>
  <si>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</si>
  <si>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</si>
  <si>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</si>
  <si>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</si>
  <si>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</si>
  <si>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张柏</t>
  </si>
  <si>
    <t>房申村</t>
  </si>
  <si>
    <t>211221********2116</t>
  </si>
  <si>
    <t>131****1163</t>
  </si>
  <si>
    <t>村东</t>
  </si>
  <si>
    <t>621449********97813</t>
  </si>
  <si>
    <t>农村商业银行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</si>
  <si>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</si>
  <si>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</si>
  <si>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</si>
  <si>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铁岭县镇西堡镇房申村孔庆福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</si>
  <si>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孔庆福</t>
  </si>
  <si>
    <t>211221********2171</t>
  </si>
  <si>
    <t>138****0580</t>
  </si>
  <si>
    <t>621449********01639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</si>
  <si>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铁岭县镇西堡镇房申村张连生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</si>
  <si>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张连生</t>
  </si>
  <si>
    <t>211221********2112</t>
  </si>
  <si>
    <t>152****4967</t>
  </si>
  <si>
    <t>502911********8681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</si>
  <si>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铁岭县镇西堡镇房申村曹洋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</si>
  <si>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曹洋</t>
  </si>
  <si>
    <t>211221********2127</t>
  </si>
  <si>
    <t>159****2282</t>
  </si>
  <si>
    <t>621449********49825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</si>
  <si>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铁岭县镇西堡镇房申村张振奎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</si>
  <si>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张振奎</t>
  </si>
  <si>
    <t>211221********2154</t>
  </si>
  <si>
    <t>138****8658</t>
  </si>
  <si>
    <t>502911********4089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</si>
  <si>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铁岭县镇西堡镇房申村罗振清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</si>
  <si>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罗振清</t>
  </si>
  <si>
    <t>211221********2131</t>
  </si>
  <si>
    <t>156****5688</t>
  </si>
  <si>
    <t>621449********83419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</si>
  <si>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铁岭县镇西堡镇房申村李宝库等30户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1120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68.32    </t>
    </r>
    <r>
      <rPr>
        <sz val="10"/>
        <rFont val="宋体"/>
        <charset val="134"/>
      </rPr>
      <t xml:space="preserve"> 元      No.</t>
    </r>
  </si>
  <si>
    <t>李宝库</t>
  </si>
  <si>
    <t>151****1810</t>
  </si>
  <si>
    <t>621449********31499</t>
  </si>
  <si>
    <t>张少青</t>
  </si>
  <si>
    <t>211221********2113</t>
  </si>
  <si>
    <t>138****0624</t>
  </si>
  <si>
    <t>502911********7226</t>
  </si>
  <si>
    <t>刘所</t>
  </si>
  <si>
    <t>211221********2110</t>
  </si>
  <si>
    <t>138****5777</t>
  </si>
  <si>
    <t>621449********01050</t>
  </si>
  <si>
    <t>赵国义</t>
  </si>
  <si>
    <t>211221********2115</t>
  </si>
  <si>
    <t>159****2200</t>
  </si>
  <si>
    <t>621449********05372</t>
  </si>
  <si>
    <t>杨利</t>
  </si>
  <si>
    <t>132****5317</t>
  </si>
  <si>
    <t>621449********13880</t>
  </si>
  <si>
    <t>高占生</t>
  </si>
  <si>
    <t>158****4551</t>
  </si>
  <si>
    <t>502911********3877</t>
  </si>
  <si>
    <t>史长奎</t>
  </si>
  <si>
    <t>180****7958</t>
  </si>
  <si>
    <t>621449********09038</t>
  </si>
  <si>
    <t>王雅娟</t>
  </si>
  <si>
    <t>132****6241</t>
  </si>
  <si>
    <t>502911********3337</t>
  </si>
  <si>
    <t>陈丽君</t>
  </si>
  <si>
    <t>211221********2167</t>
  </si>
  <si>
    <t>155****2788</t>
  </si>
  <si>
    <t>502911********9630</t>
  </si>
  <si>
    <t>夏丰田</t>
  </si>
  <si>
    <t>211221********2159</t>
  </si>
  <si>
    <t>131****1117</t>
  </si>
  <si>
    <t>621449********12429</t>
  </si>
  <si>
    <t>夏维宏</t>
  </si>
  <si>
    <t>211221********2138</t>
  </si>
  <si>
    <t>138****8875</t>
  </si>
  <si>
    <t>621449********00801</t>
  </si>
  <si>
    <t>王宝富</t>
  </si>
  <si>
    <t>139****7729</t>
  </si>
  <si>
    <t>621449********01684</t>
  </si>
  <si>
    <t>刘庆贤</t>
  </si>
  <si>
    <t>211221********213X</t>
  </si>
  <si>
    <t>130****6982</t>
  </si>
  <si>
    <t>502911********6257</t>
  </si>
  <si>
    <t>于国强</t>
  </si>
  <si>
    <t>180****7865</t>
  </si>
  <si>
    <t>621449********04961</t>
  </si>
  <si>
    <t>田铁</t>
  </si>
  <si>
    <t>158****1506</t>
  </si>
  <si>
    <t>621449********01700</t>
  </si>
  <si>
    <t>王宝清</t>
  </si>
  <si>
    <t>211221********2157</t>
  </si>
  <si>
    <t>183****4290</t>
  </si>
  <si>
    <t>621449********01718</t>
  </si>
  <si>
    <t>刘庆良</t>
  </si>
  <si>
    <t>182****8538</t>
  </si>
  <si>
    <t>502911********5232</t>
  </si>
  <si>
    <t>张玉春</t>
  </si>
  <si>
    <t>211221********2164</t>
  </si>
  <si>
    <t>156****3260</t>
  </si>
  <si>
    <t>621449********72655</t>
  </si>
  <si>
    <t>王永亮</t>
  </si>
  <si>
    <t>211221********2139</t>
  </si>
  <si>
    <t>138****5237</t>
  </si>
  <si>
    <t>502911********2981</t>
  </si>
  <si>
    <t>刘凤梅</t>
  </si>
  <si>
    <t>211221********2129</t>
  </si>
  <si>
    <t>151****4380</t>
  </si>
  <si>
    <t>502911********5111</t>
  </si>
  <si>
    <t>魏玉良</t>
  </si>
  <si>
    <t>135****8118</t>
  </si>
  <si>
    <t>502911********5028</t>
  </si>
  <si>
    <t>于铁武</t>
  </si>
  <si>
    <t>211221********2132</t>
  </si>
  <si>
    <t>159****0553</t>
  </si>
  <si>
    <t>502911********9450</t>
  </si>
  <si>
    <t>刘铁军</t>
  </si>
  <si>
    <t>134****4517</t>
  </si>
  <si>
    <t>621449********20599</t>
  </si>
  <si>
    <t>单良</t>
  </si>
  <si>
    <t>133****5508</t>
  </si>
  <si>
    <t>502911********0781</t>
  </si>
  <si>
    <t>李国霞</t>
  </si>
  <si>
    <t>211221********2128</t>
  </si>
  <si>
    <t>130****2421</t>
  </si>
  <si>
    <t>621449********00082</t>
  </si>
  <si>
    <t>高伟</t>
  </si>
  <si>
    <t>137****3783</t>
  </si>
  <si>
    <t>621449********99466</t>
  </si>
  <si>
    <t>季振刚</t>
  </si>
  <si>
    <t>138****5738</t>
  </si>
  <si>
    <t>502911********9426</t>
  </si>
  <si>
    <t>李忠</t>
  </si>
  <si>
    <t>211221********2133</t>
  </si>
  <si>
    <t>152****9906</t>
  </si>
  <si>
    <t>621449********02619</t>
  </si>
  <si>
    <t>常文斌</t>
  </si>
  <si>
    <t>永安堡村</t>
  </si>
  <si>
    <t>134****6909</t>
  </si>
  <si>
    <t>621449********02353</t>
  </si>
  <si>
    <t>张学强</t>
  </si>
  <si>
    <t>卢堡村</t>
  </si>
  <si>
    <t>139****2010</t>
  </si>
  <si>
    <t>502911********0417</t>
  </si>
  <si>
    <t xml:space="preserve">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</si>
</sst>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6" borderId="22" applyNumberFormat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 applyProtection="0"/>
    <xf numFmtId="0" fontId="33" fillId="0" borderId="0" applyProtection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 applyAlignment="1">
      <alignment horizontal="center" vertical="center"/>
    </xf>
    <xf numFmtId="9" fontId="0" fillId="0" borderId="0" xfId="0" applyNumberForma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9" fillId="0" borderId="9" xfId="58" applyNumberFormat="1" applyFont="1" applyFill="1" applyBorder="1" applyAlignment="1">
      <alignment horizontal="center"/>
    </xf>
    <xf numFmtId="49" fontId="6" fillId="0" borderId="7" xfId="58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7" fontId="6" fillId="0" borderId="10" xfId="0" applyNumberFormat="1" applyFont="1" applyFill="1" applyBorder="1" applyAlignment="1">
      <alignment horizontal="center" vertical="center" wrapText="1"/>
    </xf>
    <xf numFmtId="43" fontId="8" fillId="0" borderId="7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/>
    </xf>
    <xf numFmtId="9" fontId="8" fillId="0" borderId="7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vertical="center" wrapText="1"/>
    </xf>
    <xf numFmtId="0" fontId="8" fillId="0" borderId="7" xfId="0" applyNumberFormat="1" applyFont="1" applyFill="1" applyBorder="1" applyAlignment="1">
      <alignment vertical="center" wrapText="1"/>
    </xf>
    <xf numFmtId="0" fontId="11" fillId="0" borderId="11" xfId="58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/>
    </xf>
    <xf numFmtId="0" fontId="11" fillId="0" borderId="11" xfId="58" applyFont="1" applyFill="1" applyBorder="1" applyAlignment="1">
      <alignment horizontal="left" vertical="center" wrapText="1"/>
    </xf>
    <xf numFmtId="49" fontId="9" fillId="0" borderId="13" xfId="58" applyNumberFormat="1" applyFont="1" applyFill="1" applyBorder="1" applyAlignment="1">
      <alignment horizontal="center"/>
    </xf>
    <xf numFmtId="177" fontId="12" fillId="0" borderId="8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171450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E6" sqref="E$1:E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3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7">
      <c r="A7" s="35">
        <f>ROW()-6</f>
        <v>1</v>
      </c>
      <c r="B7" s="36" t="s">
        <v>21</v>
      </c>
      <c r="C7" s="40" t="s">
        <v>22</v>
      </c>
      <c r="D7" s="38" t="s">
        <v>23</v>
      </c>
      <c r="E7" s="39" t="s">
        <v>24</v>
      </c>
      <c r="F7" s="40" t="s">
        <v>25</v>
      </c>
      <c r="G7" s="39">
        <v>329.07</v>
      </c>
      <c r="H7" s="39">
        <v>329.07</v>
      </c>
      <c r="I7" s="65">
        <f>H7*1120</f>
        <v>368558.4</v>
      </c>
      <c r="J7" s="66">
        <f>H7*68.32</f>
        <v>22482.0624</v>
      </c>
      <c r="K7" s="67">
        <v>0.8</v>
      </c>
      <c r="L7" s="68">
        <f>J7*K7</f>
        <v>17985.64992</v>
      </c>
      <c r="M7" s="95">
        <f>G7*13.664</f>
        <v>4496.41248</v>
      </c>
      <c r="N7" s="70" t="s">
        <v>26</v>
      </c>
      <c r="O7" s="33" t="s">
        <v>27</v>
      </c>
      <c r="P7" s="33"/>
      <c r="Q7" s="90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329.07</v>
      </c>
      <c r="H8" s="41">
        <f>SUM(H7:H7)</f>
        <v>329.07</v>
      </c>
      <c r="I8" s="77">
        <f>SUM(I7:I7)</f>
        <v>368558.4</v>
      </c>
      <c r="J8" s="66">
        <f>SUM(J7:J7)</f>
        <v>22482.0624</v>
      </c>
      <c r="K8" s="62"/>
      <c r="L8" s="68">
        <f>SUM(L7:L7)</f>
        <v>17985.64992</v>
      </c>
      <c r="M8" s="78">
        <f>SUM(M7:M7)</f>
        <v>4496.41248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zoomScale="70" zoomScaleNormal="70" workbookViewId="0">
      <selection activeCell="O6" sqref="O$1:O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31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7">
      <c r="A7" s="35">
        <f>ROW()-6</f>
        <v>1</v>
      </c>
      <c r="B7" s="40" t="s">
        <v>32</v>
      </c>
      <c r="C7" s="40" t="s">
        <v>22</v>
      </c>
      <c r="D7" s="39" t="s">
        <v>33</v>
      </c>
      <c r="E7" s="39" t="s">
        <v>34</v>
      </c>
      <c r="F7" s="40" t="s">
        <v>25</v>
      </c>
      <c r="G7" s="39">
        <v>186.77</v>
      </c>
      <c r="H7" s="39">
        <v>186.77</v>
      </c>
      <c r="I7" s="65">
        <f>H7*1120</f>
        <v>209182.4</v>
      </c>
      <c r="J7" s="66">
        <f>H7*68.32</f>
        <v>12760.1264</v>
      </c>
      <c r="K7" s="67">
        <v>0.8</v>
      </c>
      <c r="L7" s="68">
        <f>J7*K7</f>
        <v>10208.10112</v>
      </c>
      <c r="M7" s="95">
        <f>G7*13.664</f>
        <v>2552.02528</v>
      </c>
      <c r="N7" s="72" t="s">
        <v>35</v>
      </c>
      <c r="O7" s="33" t="s">
        <v>27</v>
      </c>
      <c r="P7" s="33"/>
      <c r="Q7" s="90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186.77</v>
      </c>
      <c r="H8" s="41">
        <f>SUM(H7:H7)</f>
        <v>186.77</v>
      </c>
      <c r="I8" s="77">
        <f>SUM(I7:I7)</f>
        <v>209182.4</v>
      </c>
      <c r="J8" s="66">
        <f>SUM(J7:J7)</f>
        <v>12760.1264</v>
      </c>
      <c r="K8" s="62"/>
      <c r="L8" s="68">
        <f>SUM(L7:L7)</f>
        <v>10208.10112</v>
      </c>
      <c r="M8" s="78">
        <f>SUM(M7:M7)</f>
        <v>2552.02528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zoomScale="70" zoomScaleNormal="70" workbookViewId="0">
      <selection activeCell="O1" sqref="O$1:O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36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7">
      <c r="A7" s="35">
        <f>ROW()-6</f>
        <v>1</v>
      </c>
      <c r="B7" s="36" t="s">
        <v>37</v>
      </c>
      <c r="C7" s="40" t="s">
        <v>22</v>
      </c>
      <c r="D7" s="38" t="s">
        <v>38</v>
      </c>
      <c r="E7" s="39" t="s">
        <v>39</v>
      </c>
      <c r="F7" s="40" t="s">
        <v>25</v>
      </c>
      <c r="G7" s="39">
        <v>895.37</v>
      </c>
      <c r="H7" s="39">
        <v>895.37</v>
      </c>
      <c r="I7" s="65">
        <f>H7*1120</f>
        <v>1002814.4</v>
      </c>
      <c r="J7" s="66">
        <f>H7*68.32</f>
        <v>61171.6784</v>
      </c>
      <c r="K7" s="67">
        <v>0.8</v>
      </c>
      <c r="L7" s="68">
        <f>J7*K7</f>
        <v>48937.34272</v>
      </c>
      <c r="M7" s="95">
        <f>G7*13.664</f>
        <v>12234.33568</v>
      </c>
      <c r="N7" s="70" t="s">
        <v>40</v>
      </c>
      <c r="O7" s="33" t="s">
        <v>27</v>
      </c>
      <c r="P7" s="33"/>
      <c r="Q7" s="90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895.37</v>
      </c>
      <c r="H8" s="41">
        <f>SUM(H7:H7)</f>
        <v>895.37</v>
      </c>
      <c r="I8" s="77">
        <f>SUM(I7:I7)</f>
        <v>1002814.4</v>
      </c>
      <c r="J8" s="66">
        <f>SUM(J7:J7)</f>
        <v>61171.6784</v>
      </c>
      <c r="K8" s="62"/>
      <c r="L8" s="68">
        <f>SUM(L7:L7)</f>
        <v>48937.34272</v>
      </c>
      <c r="M8" s="78">
        <f>SUM(M7:M7)</f>
        <v>12234.33568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zoomScale="85" zoomScaleNormal="85" workbookViewId="0">
      <selection activeCell="O1" sqref="O$1:O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41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7">
      <c r="A7" s="35">
        <f>ROW()-6</f>
        <v>1</v>
      </c>
      <c r="B7" s="40" t="s">
        <v>42</v>
      </c>
      <c r="C7" s="40" t="s">
        <v>22</v>
      </c>
      <c r="D7" s="39" t="s">
        <v>43</v>
      </c>
      <c r="E7" s="39" t="s">
        <v>44</v>
      </c>
      <c r="F7" s="40" t="s">
        <v>25</v>
      </c>
      <c r="G7" s="39">
        <v>126.55</v>
      </c>
      <c r="H7" s="39">
        <v>126.55</v>
      </c>
      <c r="I7" s="65">
        <f>H7*1120</f>
        <v>141736</v>
      </c>
      <c r="J7" s="66">
        <f>H7*68.32</f>
        <v>8645.896</v>
      </c>
      <c r="K7" s="67">
        <v>0.8</v>
      </c>
      <c r="L7" s="68">
        <f>J7*K7</f>
        <v>6916.7168</v>
      </c>
      <c r="M7" s="95">
        <f>G7*13.664</f>
        <v>1729.1792</v>
      </c>
      <c r="N7" s="72" t="s">
        <v>45</v>
      </c>
      <c r="O7" s="33" t="s">
        <v>27</v>
      </c>
      <c r="P7" s="33"/>
      <c r="Q7" s="90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126.55</v>
      </c>
      <c r="H8" s="41">
        <f>SUM(H7:H7)</f>
        <v>126.55</v>
      </c>
      <c r="I8" s="77">
        <f>SUM(I7:I7)</f>
        <v>141736</v>
      </c>
      <c r="J8" s="66">
        <f>SUM(J7:J7)</f>
        <v>8645.896</v>
      </c>
      <c r="K8" s="62"/>
      <c r="L8" s="68">
        <f>SUM(L7:L7)</f>
        <v>6916.7168</v>
      </c>
      <c r="M8" s="78">
        <f>SUM(M7:M7)</f>
        <v>1729.1792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zoomScale="70" zoomScaleNormal="70" workbookViewId="0">
      <selection activeCell="N24" sqref="N24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46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8">
      <c r="A7" s="35">
        <f>ROW()-6</f>
        <v>1</v>
      </c>
      <c r="B7" s="36" t="s">
        <v>47</v>
      </c>
      <c r="C7" s="40" t="s">
        <v>22</v>
      </c>
      <c r="D7" s="38" t="s">
        <v>48</v>
      </c>
      <c r="E7" s="39" t="s">
        <v>49</v>
      </c>
      <c r="F7" s="40" t="s">
        <v>25</v>
      </c>
      <c r="G7" s="39">
        <v>370</v>
      </c>
      <c r="H7" s="39">
        <v>370</v>
      </c>
      <c r="I7" s="65">
        <f>H7*1120</f>
        <v>414400</v>
      </c>
      <c r="J7" s="96">
        <f>H7*68.32</f>
        <v>25278.4</v>
      </c>
      <c r="K7" s="67">
        <v>0.8</v>
      </c>
      <c r="L7" s="68">
        <f>J7*K7</f>
        <v>20222.72</v>
      </c>
      <c r="M7" s="95">
        <f>G7*13.664</f>
        <v>5055.68</v>
      </c>
      <c r="N7" s="70" t="s">
        <v>50</v>
      </c>
      <c r="O7" s="33" t="s">
        <v>27</v>
      </c>
      <c r="P7" s="74"/>
      <c r="Q7" s="74"/>
      <c r="R7" s="92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370</v>
      </c>
      <c r="H8" s="41">
        <f>SUM(H7:H7)</f>
        <v>370</v>
      </c>
      <c r="I8" s="77">
        <f>SUM(I7:I7)</f>
        <v>414400</v>
      </c>
      <c r="J8" s="96">
        <f>SUM(J7:J7)</f>
        <v>25278.4</v>
      </c>
      <c r="K8" s="62"/>
      <c r="L8" s="68">
        <f>SUM(L7:L7)</f>
        <v>20222.72</v>
      </c>
      <c r="M8" s="78">
        <f>SUM(M7:M7)</f>
        <v>5055.68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O1" sqref="O$1:O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51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8">
      <c r="A7" s="35">
        <f>ROW()-6</f>
        <v>1</v>
      </c>
      <c r="B7" s="40" t="s">
        <v>52</v>
      </c>
      <c r="C7" s="40" t="s">
        <v>22</v>
      </c>
      <c r="D7" s="39" t="s">
        <v>53</v>
      </c>
      <c r="E7" s="39" t="s">
        <v>54</v>
      </c>
      <c r="F7" s="40" t="s">
        <v>25</v>
      </c>
      <c r="G7" s="39">
        <v>174.54</v>
      </c>
      <c r="H7" s="39">
        <v>174.54</v>
      </c>
      <c r="I7" s="65">
        <f>H7*1120</f>
        <v>195484.8</v>
      </c>
      <c r="J7" s="66">
        <f>H7*68.32</f>
        <v>11924.5728</v>
      </c>
      <c r="K7" s="67">
        <v>0.8</v>
      </c>
      <c r="L7" s="68">
        <f>J7*K7</f>
        <v>9539.65824</v>
      </c>
      <c r="M7" s="95">
        <f>G7*13.664</f>
        <v>2384.91456</v>
      </c>
      <c r="N7" s="72" t="s">
        <v>55</v>
      </c>
      <c r="O7" s="33" t="s">
        <v>27</v>
      </c>
      <c r="P7" s="75"/>
      <c r="Q7" s="75"/>
      <c r="R7" s="93"/>
    </row>
    <row r="8" s="4" customFormat="1" ht="18.6" customHeight="1" spans="1:18">
      <c r="A8" s="35"/>
      <c r="B8" s="41" t="s">
        <v>28</v>
      </c>
      <c r="C8" s="37"/>
      <c r="D8" s="43"/>
      <c r="E8" s="44"/>
      <c r="F8" s="37"/>
      <c r="G8" s="41">
        <f>SUM(G7:G7)</f>
        <v>174.54</v>
      </c>
      <c r="H8" s="41">
        <f>SUM(H7:H7)</f>
        <v>174.54</v>
      </c>
      <c r="I8" s="77">
        <f>SUM(I7:I7)</f>
        <v>195484.8</v>
      </c>
      <c r="J8" s="66">
        <f>SUM(J7:J7)</f>
        <v>11924.5728</v>
      </c>
      <c r="K8" s="62"/>
      <c r="L8" s="68">
        <f>SUM(L7:L7)</f>
        <v>9539.65824</v>
      </c>
      <c r="M8" s="78">
        <f>SUM(M7:M7)</f>
        <v>2384.91456</v>
      </c>
      <c r="N8" s="79"/>
      <c r="O8" s="80"/>
      <c r="P8" s="33"/>
      <c r="Q8" s="90"/>
      <c r="R8" s="94"/>
    </row>
    <row r="9" s="6" customFormat="1" ht="15" customHeight="1" spans="1:17">
      <c r="A9" s="45" t="s">
        <v>29</v>
      </c>
      <c r="B9" s="46"/>
      <c r="C9" s="47"/>
      <c r="D9" s="47"/>
      <c r="E9" s="46" t="s">
        <v>30</v>
      </c>
      <c r="F9" s="45"/>
      <c r="G9" s="48"/>
      <c r="H9" s="10"/>
      <c r="I9" s="8"/>
      <c r="J9" s="11"/>
      <c r="K9" s="12"/>
      <c r="L9" s="81"/>
      <c r="M9" s="13"/>
      <c r="N9" s="82"/>
      <c r="O9" s="47"/>
      <c r="P9" s="45"/>
      <c r="Q9" s="45"/>
    </row>
  </sheetData>
  <autoFilter ref="A6:S9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tabSelected="1" zoomScale="85" zoomScaleNormal="85" topLeftCell="A10" workbookViewId="0">
      <selection activeCell="N30" sqref="N30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15.75" style="7" customWidth="1"/>
    <col min="5" max="5" width="11.5" style="8" customWidth="1"/>
    <col min="6" max="6" width="6.74166666666667" style="9" customWidth="1"/>
    <col min="7" max="7" width="8.25" style="10" customWidth="1"/>
    <col min="8" max="8" width="9.5" style="10" customWidth="1"/>
    <col min="9" max="9" width="13.25" style="8" customWidth="1"/>
    <col min="10" max="10" width="9.025" style="11" customWidth="1"/>
    <col min="11" max="11" width="7.25" style="12" customWidth="1"/>
    <col min="12" max="12" width="9.34166666666667" style="13" customWidth="1"/>
    <col min="13" max="13" width="9.5" style="13" customWidth="1"/>
    <col min="14" max="14" width="15.2083333333333" style="9" customWidth="1"/>
    <col min="15" max="15" width="10.8583333333333" style="7" customWidth="1"/>
    <col min="16" max="16" width="8.625" style="9" customWidth="1"/>
    <col min="17" max="17" width="5.65" style="9" customWidth="1"/>
    <col min="18" max="16384" width="9" style="9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9"/>
      <c r="L1" s="15"/>
      <c r="M1" s="15"/>
      <c r="N1" s="50"/>
      <c r="O1" s="51"/>
      <c r="P1" s="50"/>
      <c r="Q1" s="50"/>
      <c r="R1" s="83"/>
      <c r="S1" s="84"/>
    </row>
    <row r="2" s="1" customFormat="1" ht="22.5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2"/>
      <c r="L2" s="18"/>
      <c r="M2" s="18"/>
      <c r="N2" s="53"/>
      <c r="O2" s="54"/>
      <c r="P2" s="53"/>
      <c r="Q2" s="53"/>
      <c r="R2" s="85"/>
      <c r="S2" s="86"/>
    </row>
    <row r="3" s="1" customFormat="1" ht="24.75" customHeight="1" spans="1:19">
      <c r="A3" s="21" t="s">
        <v>1</v>
      </c>
      <c r="B3" s="22"/>
      <c r="C3" s="22"/>
      <c r="D3" s="23"/>
      <c r="E3" s="24"/>
      <c r="F3" s="25"/>
      <c r="G3" s="26"/>
      <c r="H3" s="26"/>
      <c r="I3" s="23"/>
      <c r="J3" s="23"/>
      <c r="K3" s="55"/>
      <c r="L3" s="22"/>
      <c r="M3" s="22"/>
      <c r="N3" s="56"/>
      <c r="O3" s="57"/>
      <c r="P3" s="56"/>
      <c r="Q3" s="56"/>
      <c r="R3" s="87"/>
      <c r="S3" s="88"/>
    </row>
    <row r="4" s="2" customFormat="1" ht="24.75" customHeight="1" spans="1:19">
      <c r="A4" s="27" t="s">
        <v>2</v>
      </c>
      <c r="B4" s="28"/>
      <c r="C4" s="28"/>
      <c r="D4" s="29"/>
      <c r="E4" s="30"/>
      <c r="F4" s="31"/>
      <c r="G4" s="32"/>
      <c r="H4" s="32"/>
      <c r="I4" s="29"/>
      <c r="J4" s="29"/>
      <c r="K4" s="58"/>
      <c r="L4" s="28"/>
      <c r="M4" s="28"/>
      <c r="N4" s="59"/>
      <c r="O4" s="60"/>
      <c r="P4" s="59"/>
      <c r="Q4" s="59"/>
      <c r="R4" s="89"/>
      <c r="S4" s="31"/>
    </row>
    <row r="5" s="2" customFormat="1" ht="25.5" customHeight="1" spans="1:19">
      <c r="A5" s="27" t="s">
        <v>56</v>
      </c>
      <c r="B5" s="28"/>
      <c r="C5" s="28"/>
      <c r="D5" s="29"/>
      <c r="E5" s="30"/>
      <c r="F5" s="31"/>
      <c r="G5" s="32"/>
      <c r="H5" s="32"/>
      <c r="I5" s="29"/>
      <c r="J5" s="29"/>
      <c r="K5" s="58"/>
      <c r="L5" s="28"/>
      <c r="M5" s="28"/>
      <c r="N5" s="59"/>
      <c r="O5" s="60"/>
      <c r="P5" s="59"/>
      <c r="Q5" s="59"/>
      <c r="R5" s="89"/>
      <c r="S5" s="31"/>
    </row>
    <row r="6" s="3" customFormat="1" ht="24.75" customHeight="1" spans="1:17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4" t="s">
        <v>10</v>
      </c>
      <c r="H6" s="34" t="s">
        <v>11</v>
      </c>
      <c r="I6" s="33" t="s">
        <v>12</v>
      </c>
      <c r="J6" s="61" t="s">
        <v>13</v>
      </c>
      <c r="K6" s="62" t="s">
        <v>14</v>
      </c>
      <c r="L6" s="63" t="s">
        <v>15</v>
      </c>
      <c r="M6" s="64" t="s">
        <v>16</v>
      </c>
      <c r="N6" s="33" t="s">
        <v>17</v>
      </c>
      <c r="O6" s="33" t="s">
        <v>18</v>
      </c>
      <c r="P6" s="33" t="s">
        <v>19</v>
      </c>
      <c r="Q6" s="41" t="s">
        <v>20</v>
      </c>
    </row>
    <row r="7" s="4" customFormat="1" ht="18.6" customHeight="1" spans="1:17">
      <c r="A7" s="35">
        <f t="shared" ref="A7:A12" si="0">ROW()-6</f>
        <v>1</v>
      </c>
      <c r="B7" s="36" t="s">
        <v>57</v>
      </c>
      <c r="C7" s="37" t="s">
        <v>22</v>
      </c>
      <c r="D7" s="38" t="s">
        <v>53</v>
      </c>
      <c r="E7" s="39" t="s">
        <v>58</v>
      </c>
      <c r="F7" s="37" t="s">
        <v>25</v>
      </c>
      <c r="G7" s="39">
        <v>20.29</v>
      </c>
      <c r="H7" s="39">
        <v>20.29</v>
      </c>
      <c r="I7" s="65">
        <f t="shared" ref="I7:I12" si="1">H7*1120</f>
        <v>22724.8</v>
      </c>
      <c r="J7" s="66">
        <f t="shared" ref="J7:J12" si="2">H7*68.32</f>
        <v>1386.2128</v>
      </c>
      <c r="K7" s="67">
        <v>0.8</v>
      </c>
      <c r="L7" s="68">
        <f t="shared" ref="L7:L12" si="3">J7*K7</f>
        <v>1108.97024</v>
      </c>
      <c r="M7" s="69">
        <f t="shared" ref="M7:M12" si="4">G7*13.664</f>
        <v>277.24256</v>
      </c>
      <c r="N7" s="70" t="s">
        <v>59</v>
      </c>
      <c r="O7" s="33" t="s">
        <v>27</v>
      </c>
      <c r="P7" s="71"/>
      <c r="Q7" s="71"/>
    </row>
    <row r="8" s="4" customFormat="1" ht="18.6" customHeight="1" spans="1:17">
      <c r="A8" s="35">
        <f t="shared" si="0"/>
        <v>2</v>
      </c>
      <c r="B8" s="36" t="s">
        <v>60</v>
      </c>
      <c r="C8" s="37" t="s">
        <v>22</v>
      </c>
      <c r="D8" s="38" t="s">
        <v>61</v>
      </c>
      <c r="E8" s="39" t="s">
        <v>62</v>
      </c>
      <c r="F8" s="37" t="s">
        <v>25</v>
      </c>
      <c r="G8" s="39">
        <v>30.26</v>
      </c>
      <c r="H8" s="39">
        <v>30.26</v>
      </c>
      <c r="I8" s="65">
        <f t="shared" si="1"/>
        <v>33891.2</v>
      </c>
      <c r="J8" s="66">
        <f t="shared" si="2"/>
        <v>2067.3632</v>
      </c>
      <c r="K8" s="67">
        <v>0.8</v>
      </c>
      <c r="L8" s="68">
        <f t="shared" si="3"/>
        <v>1653.89056</v>
      </c>
      <c r="M8" s="69">
        <f t="shared" si="4"/>
        <v>413.47264</v>
      </c>
      <c r="N8" s="70" t="s">
        <v>63</v>
      </c>
      <c r="O8" s="33" t="s">
        <v>27</v>
      </c>
      <c r="P8" s="33"/>
      <c r="Q8" s="90"/>
    </row>
    <row r="9" s="5" customFormat="1" ht="18.6" customHeight="1" spans="1:17">
      <c r="A9" s="35">
        <f t="shared" si="0"/>
        <v>3</v>
      </c>
      <c r="B9" s="36" t="s">
        <v>64</v>
      </c>
      <c r="C9" s="37" t="s">
        <v>22</v>
      </c>
      <c r="D9" s="38" t="s">
        <v>65</v>
      </c>
      <c r="E9" s="39" t="s">
        <v>66</v>
      </c>
      <c r="F9" s="37" t="s">
        <v>25</v>
      </c>
      <c r="G9" s="39">
        <v>52.9</v>
      </c>
      <c r="H9" s="39">
        <v>52.9</v>
      </c>
      <c r="I9" s="65">
        <f t="shared" si="1"/>
        <v>59248</v>
      </c>
      <c r="J9" s="66">
        <f t="shared" si="2"/>
        <v>3614.128</v>
      </c>
      <c r="K9" s="67">
        <v>0.8</v>
      </c>
      <c r="L9" s="68">
        <f t="shared" si="3"/>
        <v>2891.3024</v>
      </c>
      <c r="M9" s="69">
        <f t="shared" si="4"/>
        <v>722.8256</v>
      </c>
      <c r="N9" s="70" t="s">
        <v>67</v>
      </c>
      <c r="O9" s="33" t="s">
        <v>27</v>
      </c>
      <c r="P9" s="33"/>
      <c r="Q9" s="91"/>
    </row>
    <row r="10" s="4" customFormat="1" ht="18.6" customHeight="1" spans="1:17">
      <c r="A10" s="35">
        <f t="shared" si="0"/>
        <v>4</v>
      </c>
      <c r="B10" s="40" t="s">
        <v>68</v>
      </c>
      <c r="C10" s="37" t="s">
        <v>22</v>
      </c>
      <c r="D10" s="39" t="s">
        <v>69</v>
      </c>
      <c r="E10" s="39" t="s">
        <v>70</v>
      </c>
      <c r="F10" s="37" t="s">
        <v>25</v>
      </c>
      <c r="G10" s="39">
        <v>16.33</v>
      </c>
      <c r="H10" s="39">
        <v>16.33</v>
      </c>
      <c r="I10" s="65">
        <f t="shared" si="1"/>
        <v>18289.6</v>
      </c>
      <c r="J10" s="66">
        <f t="shared" si="2"/>
        <v>1115.6656</v>
      </c>
      <c r="K10" s="67">
        <v>0.8</v>
      </c>
      <c r="L10" s="68">
        <f t="shared" si="3"/>
        <v>892.53248</v>
      </c>
      <c r="M10" s="69">
        <f t="shared" si="4"/>
        <v>223.13312</v>
      </c>
      <c r="N10" s="72" t="s">
        <v>71</v>
      </c>
      <c r="O10" s="33" t="s">
        <v>27</v>
      </c>
      <c r="P10" s="33"/>
      <c r="Q10" s="90"/>
    </row>
    <row r="11" s="4" customFormat="1" ht="18.6" customHeight="1" spans="1:17">
      <c r="A11" s="35">
        <f t="shared" si="0"/>
        <v>5</v>
      </c>
      <c r="B11" s="40" t="s">
        <v>72</v>
      </c>
      <c r="C11" s="37" t="s">
        <v>22</v>
      </c>
      <c r="D11" s="39" t="s">
        <v>69</v>
      </c>
      <c r="E11" s="39" t="s">
        <v>73</v>
      </c>
      <c r="F11" s="37" t="s">
        <v>25</v>
      </c>
      <c r="G11" s="39">
        <v>34.2</v>
      </c>
      <c r="H11" s="39">
        <v>34.2</v>
      </c>
      <c r="I11" s="65">
        <f t="shared" si="1"/>
        <v>38304</v>
      </c>
      <c r="J11" s="66">
        <f t="shared" si="2"/>
        <v>2336.544</v>
      </c>
      <c r="K11" s="67">
        <v>0.8</v>
      </c>
      <c r="L11" s="68">
        <f t="shared" si="3"/>
        <v>1869.2352</v>
      </c>
      <c r="M11" s="69">
        <f t="shared" si="4"/>
        <v>467.3088</v>
      </c>
      <c r="N11" s="72" t="s">
        <v>74</v>
      </c>
      <c r="O11" s="33" t="s">
        <v>27</v>
      </c>
      <c r="P11" s="73"/>
      <c r="Q11" s="90"/>
    </row>
    <row r="12" s="4" customFormat="1" ht="18.6" customHeight="1" spans="1:17">
      <c r="A12" s="35">
        <f t="shared" si="0"/>
        <v>6</v>
      </c>
      <c r="B12" s="36" t="s">
        <v>75</v>
      </c>
      <c r="C12" s="37" t="s">
        <v>22</v>
      </c>
      <c r="D12" s="38" t="s">
        <v>61</v>
      </c>
      <c r="E12" s="39" t="s">
        <v>76</v>
      </c>
      <c r="F12" s="37" t="s">
        <v>25</v>
      </c>
      <c r="G12" s="39">
        <v>11.1</v>
      </c>
      <c r="H12" s="39">
        <v>11.1</v>
      </c>
      <c r="I12" s="65">
        <f t="shared" si="1"/>
        <v>12432</v>
      </c>
      <c r="J12" s="66">
        <f t="shared" si="2"/>
        <v>758.352</v>
      </c>
      <c r="K12" s="67">
        <v>0.8</v>
      </c>
      <c r="L12" s="68">
        <f t="shared" si="3"/>
        <v>606.6816</v>
      </c>
      <c r="M12" s="69">
        <f t="shared" si="4"/>
        <v>151.6704</v>
      </c>
      <c r="N12" s="70" t="s">
        <v>77</v>
      </c>
      <c r="O12" s="33" t="s">
        <v>27</v>
      </c>
      <c r="P12" s="33"/>
      <c r="Q12" s="90"/>
    </row>
    <row r="13" s="4" customFormat="1" ht="18.6" customHeight="1" spans="1:17">
      <c r="A13" s="35">
        <f t="shared" ref="A13:A36" si="5">ROW()-6</f>
        <v>7</v>
      </c>
      <c r="B13" s="36" t="s">
        <v>78</v>
      </c>
      <c r="C13" s="37" t="s">
        <v>22</v>
      </c>
      <c r="D13" s="38" t="s">
        <v>69</v>
      </c>
      <c r="E13" s="39" t="s">
        <v>79</v>
      </c>
      <c r="F13" s="37" t="s">
        <v>25</v>
      </c>
      <c r="G13" s="39">
        <v>51</v>
      </c>
      <c r="H13" s="39">
        <v>51</v>
      </c>
      <c r="I13" s="65">
        <f t="shared" ref="I13:I36" si="6">H13*1120</f>
        <v>57120</v>
      </c>
      <c r="J13" s="66">
        <f t="shared" ref="J13:J36" si="7">H13*68.32</f>
        <v>3484.32</v>
      </c>
      <c r="K13" s="67">
        <v>0.8</v>
      </c>
      <c r="L13" s="68">
        <f t="shared" ref="L13:L36" si="8">J13*K13</f>
        <v>2787.456</v>
      </c>
      <c r="M13" s="69">
        <f t="shared" ref="M13:M36" si="9">G13*13.664</f>
        <v>696.864</v>
      </c>
      <c r="N13" s="70" t="s">
        <v>80</v>
      </c>
      <c r="O13" s="33" t="s">
        <v>27</v>
      </c>
      <c r="P13" s="33"/>
      <c r="Q13" s="90"/>
    </row>
    <row r="14" s="4" customFormat="1" ht="18.6" customHeight="1" spans="1:17">
      <c r="A14" s="35">
        <f t="shared" si="5"/>
        <v>8</v>
      </c>
      <c r="B14" s="36" t="s">
        <v>81</v>
      </c>
      <c r="C14" s="37" t="s">
        <v>22</v>
      </c>
      <c r="D14" s="38" t="s">
        <v>43</v>
      </c>
      <c r="E14" s="39" t="s">
        <v>82</v>
      </c>
      <c r="F14" s="37" t="s">
        <v>25</v>
      </c>
      <c r="G14" s="39">
        <v>47</v>
      </c>
      <c r="H14" s="39">
        <v>47</v>
      </c>
      <c r="I14" s="65">
        <f t="shared" si="6"/>
        <v>52640</v>
      </c>
      <c r="J14" s="66">
        <f t="shared" si="7"/>
        <v>3211.04</v>
      </c>
      <c r="K14" s="67">
        <v>0.8</v>
      </c>
      <c r="L14" s="68">
        <f t="shared" si="8"/>
        <v>2568.832</v>
      </c>
      <c r="M14" s="69">
        <f t="shared" si="9"/>
        <v>642.208</v>
      </c>
      <c r="N14" s="70" t="s">
        <v>83</v>
      </c>
      <c r="O14" s="33" t="s">
        <v>27</v>
      </c>
      <c r="P14" s="33"/>
      <c r="Q14" s="90"/>
    </row>
    <row r="15" s="4" customFormat="1" ht="18.6" customHeight="1" spans="1:17">
      <c r="A15" s="35">
        <f t="shared" si="5"/>
        <v>9</v>
      </c>
      <c r="B15" s="36" t="s">
        <v>84</v>
      </c>
      <c r="C15" s="37" t="s">
        <v>22</v>
      </c>
      <c r="D15" s="38" t="s">
        <v>85</v>
      </c>
      <c r="E15" s="39" t="s">
        <v>86</v>
      </c>
      <c r="F15" s="37" t="s">
        <v>25</v>
      </c>
      <c r="G15" s="39">
        <v>7</v>
      </c>
      <c r="H15" s="39">
        <v>7</v>
      </c>
      <c r="I15" s="65">
        <f t="shared" si="6"/>
        <v>7840</v>
      </c>
      <c r="J15" s="66">
        <f t="shared" si="7"/>
        <v>478.24</v>
      </c>
      <c r="K15" s="67">
        <v>0.8</v>
      </c>
      <c r="L15" s="68">
        <f t="shared" si="8"/>
        <v>382.592</v>
      </c>
      <c r="M15" s="69">
        <f t="shared" si="9"/>
        <v>95.648</v>
      </c>
      <c r="N15" s="70" t="s">
        <v>87</v>
      </c>
      <c r="O15" s="33" t="s">
        <v>27</v>
      </c>
      <c r="P15" s="33"/>
      <c r="Q15" s="90"/>
    </row>
    <row r="16" s="4" customFormat="1" ht="18.6" customHeight="1" spans="1:17">
      <c r="A16" s="35">
        <f t="shared" si="5"/>
        <v>10</v>
      </c>
      <c r="B16" s="36" t="s">
        <v>88</v>
      </c>
      <c r="C16" s="37" t="s">
        <v>22</v>
      </c>
      <c r="D16" s="38" t="s">
        <v>89</v>
      </c>
      <c r="E16" s="39" t="s">
        <v>90</v>
      </c>
      <c r="F16" s="37" t="s">
        <v>25</v>
      </c>
      <c r="G16" s="39">
        <v>19</v>
      </c>
      <c r="H16" s="39">
        <v>19</v>
      </c>
      <c r="I16" s="65">
        <f t="shared" si="6"/>
        <v>21280</v>
      </c>
      <c r="J16" s="66">
        <f t="shared" si="7"/>
        <v>1298.08</v>
      </c>
      <c r="K16" s="67">
        <v>0.8</v>
      </c>
      <c r="L16" s="68">
        <f t="shared" si="8"/>
        <v>1038.464</v>
      </c>
      <c r="M16" s="69">
        <f t="shared" si="9"/>
        <v>259.616</v>
      </c>
      <c r="N16" s="70" t="s">
        <v>91</v>
      </c>
      <c r="O16" s="33" t="s">
        <v>27</v>
      </c>
      <c r="P16" s="33"/>
      <c r="Q16" s="90"/>
    </row>
    <row r="17" s="4" customFormat="1" ht="18.6" customHeight="1" spans="1:18">
      <c r="A17" s="35">
        <f t="shared" si="5"/>
        <v>11</v>
      </c>
      <c r="B17" s="36" t="s">
        <v>92</v>
      </c>
      <c r="C17" s="37" t="s">
        <v>22</v>
      </c>
      <c r="D17" s="38" t="s">
        <v>93</v>
      </c>
      <c r="E17" s="39" t="s">
        <v>94</v>
      </c>
      <c r="F17" s="37" t="s">
        <v>25</v>
      </c>
      <c r="G17" s="39">
        <v>73.4</v>
      </c>
      <c r="H17" s="39">
        <v>73.4</v>
      </c>
      <c r="I17" s="65">
        <f t="shared" si="6"/>
        <v>82208</v>
      </c>
      <c r="J17" s="66">
        <f t="shared" si="7"/>
        <v>5014.688</v>
      </c>
      <c r="K17" s="67">
        <v>0.8</v>
      </c>
      <c r="L17" s="68">
        <f t="shared" si="8"/>
        <v>4011.7504</v>
      </c>
      <c r="M17" s="69">
        <f t="shared" si="9"/>
        <v>1002.9376</v>
      </c>
      <c r="N17" s="70" t="s">
        <v>95</v>
      </c>
      <c r="O17" s="33" t="s">
        <v>27</v>
      </c>
      <c r="P17" s="74"/>
      <c r="Q17" s="74"/>
      <c r="R17" s="92"/>
    </row>
    <row r="18" s="4" customFormat="1" ht="18.6" customHeight="1" spans="1:18">
      <c r="A18" s="35">
        <f t="shared" si="5"/>
        <v>12</v>
      </c>
      <c r="B18" s="36" t="s">
        <v>96</v>
      </c>
      <c r="C18" s="37" t="s">
        <v>22</v>
      </c>
      <c r="D18" s="38" t="s">
        <v>53</v>
      </c>
      <c r="E18" s="39" t="s">
        <v>97</v>
      </c>
      <c r="F18" s="37" t="s">
        <v>25</v>
      </c>
      <c r="G18" s="39">
        <v>24.85</v>
      </c>
      <c r="H18" s="39">
        <v>24.85</v>
      </c>
      <c r="I18" s="65">
        <f t="shared" si="6"/>
        <v>27832</v>
      </c>
      <c r="J18" s="66">
        <f t="shared" si="7"/>
        <v>1697.752</v>
      </c>
      <c r="K18" s="67">
        <v>0.8</v>
      </c>
      <c r="L18" s="68">
        <f t="shared" si="8"/>
        <v>1358.2016</v>
      </c>
      <c r="M18" s="69">
        <f t="shared" si="9"/>
        <v>339.5504</v>
      </c>
      <c r="N18" s="70" t="s">
        <v>98</v>
      </c>
      <c r="O18" s="33" t="s">
        <v>27</v>
      </c>
      <c r="P18" s="74"/>
      <c r="Q18" s="74"/>
      <c r="R18" s="92"/>
    </row>
    <row r="19" s="4" customFormat="1" ht="18.6" customHeight="1" spans="1:18">
      <c r="A19" s="35">
        <f t="shared" si="5"/>
        <v>13</v>
      </c>
      <c r="B19" s="36" t="s">
        <v>99</v>
      </c>
      <c r="C19" s="37" t="s">
        <v>22</v>
      </c>
      <c r="D19" s="38" t="s">
        <v>100</v>
      </c>
      <c r="E19" s="39" t="s">
        <v>101</v>
      </c>
      <c r="F19" s="37" t="s">
        <v>25</v>
      </c>
      <c r="G19" s="39">
        <v>75.57</v>
      </c>
      <c r="H19" s="39">
        <v>75.57</v>
      </c>
      <c r="I19" s="65">
        <f t="shared" si="6"/>
        <v>84638.4</v>
      </c>
      <c r="J19" s="66">
        <f t="shared" si="7"/>
        <v>5162.9424</v>
      </c>
      <c r="K19" s="67">
        <v>0.8</v>
      </c>
      <c r="L19" s="68">
        <f t="shared" si="8"/>
        <v>4130.35392</v>
      </c>
      <c r="M19" s="69">
        <f t="shared" si="9"/>
        <v>1032.58848</v>
      </c>
      <c r="N19" s="70" t="s">
        <v>102</v>
      </c>
      <c r="O19" s="33" t="s">
        <v>27</v>
      </c>
      <c r="P19" s="74"/>
      <c r="Q19" s="74"/>
      <c r="R19" s="92"/>
    </row>
    <row r="20" s="4" customFormat="1" ht="18.6" customHeight="1" spans="1:18">
      <c r="A20" s="35">
        <f t="shared" si="5"/>
        <v>14</v>
      </c>
      <c r="B20" s="36" t="s">
        <v>103</v>
      </c>
      <c r="C20" s="37" t="s">
        <v>22</v>
      </c>
      <c r="D20" s="38" t="s">
        <v>23</v>
      </c>
      <c r="E20" s="39" t="s">
        <v>104</v>
      </c>
      <c r="F20" s="37" t="s">
        <v>25</v>
      </c>
      <c r="G20" s="39">
        <v>39.6</v>
      </c>
      <c r="H20" s="39">
        <v>39.6</v>
      </c>
      <c r="I20" s="65">
        <f t="shared" si="6"/>
        <v>44352</v>
      </c>
      <c r="J20" s="66">
        <f t="shared" si="7"/>
        <v>2705.472</v>
      </c>
      <c r="K20" s="67">
        <v>0.8</v>
      </c>
      <c r="L20" s="68">
        <f t="shared" si="8"/>
        <v>2164.3776</v>
      </c>
      <c r="M20" s="69">
        <f t="shared" si="9"/>
        <v>541.0944</v>
      </c>
      <c r="N20" s="70" t="s">
        <v>105</v>
      </c>
      <c r="O20" s="33" t="s">
        <v>27</v>
      </c>
      <c r="P20" s="74"/>
      <c r="Q20" s="74"/>
      <c r="R20" s="92"/>
    </row>
    <row r="21" s="4" customFormat="1" ht="18.6" customHeight="1" spans="1:18">
      <c r="A21" s="35">
        <f t="shared" si="5"/>
        <v>15</v>
      </c>
      <c r="B21" s="36" t="s">
        <v>106</v>
      </c>
      <c r="C21" s="37" t="s">
        <v>22</v>
      </c>
      <c r="D21" s="38" t="s">
        <v>100</v>
      </c>
      <c r="E21" s="39" t="s">
        <v>107</v>
      </c>
      <c r="F21" s="37" t="s">
        <v>25</v>
      </c>
      <c r="G21" s="39">
        <v>13.81</v>
      </c>
      <c r="H21" s="39">
        <v>13.81</v>
      </c>
      <c r="I21" s="65">
        <f t="shared" si="6"/>
        <v>15467.2</v>
      </c>
      <c r="J21" s="66">
        <f t="shared" si="7"/>
        <v>943.4992</v>
      </c>
      <c r="K21" s="67">
        <v>0.8</v>
      </c>
      <c r="L21" s="68">
        <f t="shared" si="8"/>
        <v>754.79936</v>
      </c>
      <c r="M21" s="69">
        <f t="shared" si="9"/>
        <v>188.69984</v>
      </c>
      <c r="N21" s="70" t="s">
        <v>108</v>
      </c>
      <c r="O21" s="33" t="s">
        <v>27</v>
      </c>
      <c r="P21" s="74"/>
      <c r="Q21" s="74"/>
      <c r="R21" s="92"/>
    </row>
    <row r="22" s="4" customFormat="1" ht="18.6" customHeight="1" spans="1:18">
      <c r="A22" s="35">
        <f t="shared" si="5"/>
        <v>16</v>
      </c>
      <c r="B22" s="36" t="s">
        <v>109</v>
      </c>
      <c r="C22" s="37" t="s">
        <v>22</v>
      </c>
      <c r="D22" s="38" t="s">
        <v>110</v>
      </c>
      <c r="E22" s="39" t="s">
        <v>111</v>
      </c>
      <c r="F22" s="37" t="s">
        <v>25</v>
      </c>
      <c r="G22" s="39">
        <v>17.06</v>
      </c>
      <c r="H22" s="39">
        <v>17.06</v>
      </c>
      <c r="I22" s="65">
        <f t="shared" si="6"/>
        <v>19107.2</v>
      </c>
      <c r="J22" s="66">
        <f t="shared" si="7"/>
        <v>1165.5392</v>
      </c>
      <c r="K22" s="67">
        <v>0.8</v>
      </c>
      <c r="L22" s="68">
        <f t="shared" si="8"/>
        <v>932.43136</v>
      </c>
      <c r="M22" s="69">
        <f t="shared" si="9"/>
        <v>233.10784</v>
      </c>
      <c r="N22" s="70" t="s">
        <v>112</v>
      </c>
      <c r="O22" s="33" t="s">
        <v>27</v>
      </c>
      <c r="P22" s="74"/>
      <c r="Q22" s="74"/>
      <c r="R22" s="92"/>
    </row>
    <row r="23" s="4" customFormat="1" ht="18.6" customHeight="1" spans="1:18">
      <c r="A23" s="35">
        <f t="shared" si="5"/>
        <v>17</v>
      </c>
      <c r="B23" s="36" t="s">
        <v>113</v>
      </c>
      <c r="C23" s="37" t="s">
        <v>22</v>
      </c>
      <c r="D23" s="38" t="s">
        <v>65</v>
      </c>
      <c r="E23" s="39" t="s">
        <v>114</v>
      </c>
      <c r="F23" s="37" t="s">
        <v>25</v>
      </c>
      <c r="G23" s="39">
        <v>66.48</v>
      </c>
      <c r="H23" s="39">
        <v>66.48</v>
      </c>
      <c r="I23" s="65">
        <f t="shared" si="6"/>
        <v>74457.6</v>
      </c>
      <c r="J23" s="66">
        <f t="shared" si="7"/>
        <v>4541.9136</v>
      </c>
      <c r="K23" s="67">
        <v>0.8</v>
      </c>
      <c r="L23" s="68">
        <f t="shared" si="8"/>
        <v>3633.53088</v>
      </c>
      <c r="M23" s="69">
        <f t="shared" si="9"/>
        <v>908.38272</v>
      </c>
      <c r="N23" s="70" t="s">
        <v>115</v>
      </c>
      <c r="O23" s="33" t="s">
        <v>27</v>
      </c>
      <c r="P23" s="74"/>
      <c r="Q23" s="74"/>
      <c r="R23" s="92"/>
    </row>
    <row r="24" s="4" customFormat="1" ht="18.6" customHeight="1" spans="1:18">
      <c r="A24" s="35">
        <f t="shared" si="5"/>
        <v>18</v>
      </c>
      <c r="B24" s="36" t="s">
        <v>116</v>
      </c>
      <c r="C24" s="37" t="s">
        <v>22</v>
      </c>
      <c r="D24" s="38" t="s">
        <v>117</v>
      </c>
      <c r="E24" s="39" t="s">
        <v>118</v>
      </c>
      <c r="F24" s="37" t="s">
        <v>25</v>
      </c>
      <c r="G24" s="39">
        <v>10.1</v>
      </c>
      <c r="H24" s="39">
        <v>10.1</v>
      </c>
      <c r="I24" s="65">
        <f t="shared" si="6"/>
        <v>11312</v>
      </c>
      <c r="J24" s="66">
        <f t="shared" si="7"/>
        <v>690.032</v>
      </c>
      <c r="K24" s="67">
        <v>0.8</v>
      </c>
      <c r="L24" s="68">
        <f t="shared" si="8"/>
        <v>552.0256</v>
      </c>
      <c r="M24" s="69">
        <f t="shared" si="9"/>
        <v>138.0064</v>
      </c>
      <c r="N24" s="70" t="s">
        <v>119</v>
      </c>
      <c r="O24" s="33" t="s">
        <v>27</v>
      </c>
      <c r="P24" s="74"/>
      <c r="Q24" s="74"/>
      <c r="R24" s="92"/>
    </row>
    <row r="25" s="4" customFormat="1" ht="18.6" customHeight="1" spans="1:18">
      <c r="A25" s="35">
        <f t="shared" si="5"/>
        <v>19</v>
      </c>
      <c r="B25" s="36" t="s">
        <v>120</v>
      </c>
      <c r="C25" s="37" t="s">
        <v>22</v>
      </c>
      <c r="D25" s="38" t="s">
        <v>121</v>
      </c>
      <c r="E25" s="39" t="s">
        <v>122</v>
      </c>
      <c r="F25" s="37" t="s">
        <v>25</v>
      </c>
      <c r="G25" s="39">
        <v>16.13</v>
      </c>
      <c r="H25" s="39">
        <v>16.13</v>
      </c>
      <c r="I25" s="65">
        <f t="shared" si="6"/>
        <v>18065.6</v>
      </c>
      <c r="J25" s="66">
        <f t="shared" si="7"/>
        <v>1102.0016</v>
      </c>
      <c r="K25" s="67">
        <v>0.8</v>
      </c>
      <c r="L25" s="68">
        <f t="shared" si="8"/>
        <v>881.60128</v>
      </c>
      <c r="M25" s="69">
        <f t="shared" si="9"/>
        <v>220.40032</v>
      </c>
      <c r="N25" s="70" t="s">
        <v>123</v>
      </c>
      <c r="O25" s="33" t="s">
        <v>27</v>
      </c>
      <c r="P25" s="74"/>
      <c r="Q25" s="74"/>
      <c r="R25" s="92"/>
    </row>
    <row r="26" s="4" customFormat="1" ht="18.6" customHeight="1" spans="1:18">
      <c r="A26" s="35">
        <f t="shared" si="5"/>
        <v>20</v>
      </c>
      <c r="B26" s="36" t="s">
        <v>124</v>
      </c>
      <c r="C26" s="37" t="s">
        <v>22</v>
      </c>
      <c r="D26" s="38" t="s">
        <v>125</v>
      </c>
      <c r="E26" s="39" t="s">
        <v>126</v>
      </c>
      <c r="F26" s="37" t="s">
        <v>25</v>
      </c>
      <c r="G26" s="39">
        <v>21.7</v>
      </c>
      <c r="H26" s="39">
        <v>21.7</v>
      </c>
      <c r="I26" s="65">
        <f t="shared" si="6"/>
        <v>24304</v>
      </c>
      <c r="J26" s="66">
        <f t="shared" si="7"/>
        <v>1482.544</v>
      </c>
      <c r="K26" s="67">
        <v>0.8</v>
      </c>
      <c r="L26" s="68">
        <f t="shared" si="8"/>
        <v>1186.0352</v>
      </c>
      <c r="M26" s="69">
        <f t="shared" si="9"/>
        <v>296.5088</v>
      </c>
      <c r="N26" s="70" t="s">
        <v>127</v>
      </c>
      <c r="O26" s="33" t="s">
        <v>27</v>
      </c>
      <c r="P26" s="74"/>
      <c r="Q26" s="74"/>
      <c r="R26" s="92"/>
    </row>
    <row r="27" s="4" customFormat="1" ht="18.6" customHeight="1" spans="1:18">
      <c r="A27" s="35">
        <f t="shared" si="5"/>
        <v>21</v>
      </c>
      <c r="B27" s="40" t="s">
        <v>128</v>
      </c>
      <c r="C27" s="37" t="s">
        <v>22</v>
      </c>
      <c r="D27" s="39" t="s">
        <v>23</v>
      </c>
      <c r="E27" s="39" t="s">
        <v>129</v>
      </c>
      <c r="F27" s="37" t="s">
        <v>25</v>
      </c>
      <c r="G27" s="39">
        <v>16.4</v>
      </c>
      <c r="H27" s="39">
        <v>16.4</v>
      </c>
      <c r="I27" s="65">
        <f t="shared" si="6"/>
        <v>18368</v>
      </c>
      <c r="J27" s="66">
        <f t="shared" si="7"/>
        <v>1120.448</v>
      </c>
      <c r="K27" s="67">
        <v>0.8</v>
      </c>
      <c r="L27" s="68">
        <f t="shared" si="8"/>
        <v>896.3584</v>
      </c>
      <c r="M27" s="69">
        <f t="shared" si="9"/>
        <v>224.0896</v>
      </c>
      <c r="N27" s="72" t="s">
        <v>130</v>
      </c>
      <c r="O27" s="33" t="s">
        <v>27</v>
      </c>
      <c r="P27" s="74"/>
      <c r="Q27" s="74"/>
      <c r="R27" s="92"/>
    </row>
    <row r="28" s="4" customFormat="1" ht="18.6" customHeight="1" spans="1:18">
      <c r="A28" s="35">
        <f t="shared" si="5"/>
        <v>22</v>
      </c>
      <c r="B28" s="36" t="s">
        <v>131</v>
      </c>
      <c r="C28" s="37" t="s">
        <v>22</v>
      </c>
      <c r="D28" s="38" t="s">
        <v>132</v>
      </c>
      <c r="E28" s="39" t="s">
        <v>133</v>
      </c>
      <c r="F28" s="37" t="s">
        <v>25</v>
      </c>
      <c r="G28" s="39">
        <v>6.95</v>
      </c>
      <c r="H28" s="39">
        <v>6.95</v>
      </c>
      <c r="I28" s="65">
        <f t="shared" si="6"/>
        <v>7784</v>
      </c>
      <c r="J28" s="66">
        <f t="shared" si="7"/>
        <v>474.824</v>
      </c>
      <c r="K28" s="67">
        <v>0.8</v>
      </c>
      <c r="L28" s="68">
        <f t="shared" si="8"/>
        <v>379.8592</v>
      </c>
      <c r="M28" s="69">
        <f t="shared" si="9"/>
        <v>94.9648</v>
      </c>
      <c r="N28" s="70" t="s">
        <v>134</v>
      </c>
      <c r="O28" s="33" t="s">
        <v>27</v>
      </c>
      <c r="P28" s="75"/>
      <c r="Q28" s="75"/>
      <c r="R28" s="93"/>
    </row>
    <row r="29" s="4" customFormat="1" ht="18.6" customHeight="1" spans="1:18">
      <c r="A29" s="35">
        <f t="shared" si="5"/>
        <v>23</v>
      </c>
      <c r="B29" s="36" t="s">
        <v>135</v>
      </c>
      <c r="C29" s="37" t="s">
        <v>22</v>
      </c>
      <c r="D29" s="38" t="s">
        <v>61</v>
      </c>
      <c r="E29" s="39" t="s">
        <v>136</v>
      </c>
      <c r="F29" s="37" t="s">
        <v>25</v>
      </c>
      <c r="G29" s="39">
        <v>48.5</v>
      </c>
      <c r="H29" s="39">
        <v>48.5</v>
      </c>
      <c r="I29" s="65">
        <f t="shared" si="6"/>
        <v>54320</v>
      </c>
      <c r="J29" s="66">
        <f t="shared" si="7"/>
        <v>3313.52</v>
      </c>
      <c r="K29" s="67">
        <v>0.8</v>
      </c>
      <c r="L29" s="68">
        <f t="shared" si="8"/>
        <v>2650.816</v>
      </c>
      <c r="M29" s="69">
        <f t="shared" si="9"/>
        <v>662.704</v>
      </c>
      <c r="N29" s="70" t="s">
        <v>137</v>
      </c>
      <c r="O29" s="33" t="s">
        <v>27</v>
      </c>
      <c r="P29" s="74"/>
      <c r="Q29" s="74"/>
      <c r="R29" s="92"/>
    </row>
    <row r="30" s="4" customFormat="1" ht="18.6" customHeight="1" spans="1:18">
      <c r="A30" s="35">
        <f t="shared" si="5"/>
        <v>24</v>
      </c>
      <c r="B30" s="36" t="s">
        <v>138</v>
      </c>
      <c r="C30" s="37" t="s">
        <v>22</v>
      </c>
      <c r="D30" s="38" t="s">
        <v>38</v>
      </c>
      <c r="E30" s="39" t="s">
        <v>139</v>
      </c>
      <c r="F30" s="37" t="s">
        <v>25</v>
      </c>
      <c r="G30" s="39">
        <v>52.3</v>
      </c>
      <c r="H30" s="39">
        <v>52.3</v>
      </c>
      <c r="I30" s="65">
        <f t="shared" si="6"/>
        <v>58576</v>
      </c>
      <c r="J30" s="66">
        <f t="shared" si="7"/>
        <v>3573.136</v>
      </c>
      <c r="K30" s="67">
        <v>0.8</v>
      </c>
      <c r="L30" s="68">
        <f t="shared" si="8"/>
        <v>2858.5088</v>
      </c>
      <c r="M30" s="69">
        <f t="shared" si="9"/>
        <v>714.6272</v>
      </c>
      <c r="N30" s="70" t="s">
        <v>140</v>
      </c>
      <c r="O30" s="33" t="s">
        <v>27</v>
      </c>
      <c r="P30" s="74"/>
      <c r="Q30" s="74"/>
      <c r="R30" s="92"/>
    </row>
    <row r="31" s="4" customFormat="1" ht="18.6" customHeight="1" spans="1:18">
      <c r="A31" s="35">
        <f t="shared" si="5"/>
        <v>25</v>
      </c>
      <c r="B31" s="36" t="s">
        <v>141</v>
      </c>
      <c r="C31" s="37" t="s">
        <v>22</v>
      </c>
      <c r="D31" s="38" t="s">
        <v>142</v>
      </c>
      <c r="E31" s="39" t="s">
        <v>143</v>
      </c>
      <c r="F31" s="37" t="s">
        <v>25</v>
      </c>
      <c r="G31" s="39">
        <v>15.2</v>
      </c>
      <c r="H31" s="39">
        <v>15.2</v>
      </c>
      <c r="I31" s="65">
        <f t="shared" si="6"/>
        <v>17024</v>
      </c>
      <c r="J31" s="66">
        <f t="shared" si="7"/>
        <v>1038.464</v>
      </c>
      <c r="K31" s="67">
        <v>0.8</v>
      </c>
      <c r="L31" s="68">
        <f t="shared" si="8"/>
        <v>830.7712</v>
      </c>
      <c r="M31" s="69">
        <f t="shared" si="9"/>
        <v>207.6928</v>
      </c>
      <c r="N31" s="70" t="s">
        <v>144</v>
      </c>
      <c r="O31" s="33" t="s">
        <v>27</v>
      </c>
      <c r="P31" s="74"/>
      <c r="Q31" s="74"/>
      <c r="R31" s="92"/>
    </row>
    <row r="32" s="4" customFormat="1" ht="18.6" customHeight="1" spans="1:18">
      <c r="A32" s="35">
        <f t="shared" si="5"/>
        <v>26</v>
      </c>
      <c r="B32" s="36" t="s">
        <v>145</v>
      </c>
      <c r="C32" s="37" t="s">
        <v>22</v>
      </c>
      <c r="D32" s="38" t="s">
        <v>93</v>
      </c>
      <c r="E32" s="39" t="s">
        <v>146</v>
      </c>
      <c r="F32" s="37" t="s">
        <v>25</v>
      </c>
      <c r="G32" s="39">
        <v>28.77</v>
      </c>
      <c r="H32" s="39">
        <v>28.77</v>
      </c>
      <c r="I32" s="65">
        <f t="shared" si="6"/>
        <v>32222.4</v>
      </c>
      <c r="J32" s="66">
        <f t="shared" si="7"/>
        <v>1965.5664</v>
      </c>
      <c r="K32" s="67">
        <v>0.8</v>
      </c>
      <c r="L32" s="68">
        <f t="shared" si="8"/>
        <v>1572.45312</v>
      </c>
      <c r="M32" s="69">
        <f t="shared" si="9"/>
        <v>393.11328</v>
      </c>
      <c r="N32" s="70" t="s">
        <v>147</v>
      </c>
      <c r="O32" s="33" t="s">
        <v>27</v>
      </c>
      <c r="P32" s="74"/>
      <c r="Q32" s="74"/>
      <c r="R32" s="92"/>
    </row>
    <row r="33" s="4" customFormat="1" ht="18.6" customHeight="1" spans="1:18">
      <c r="A33" s="35">
        <f t="shared" si="5"/>
        <v>27</v>
      </c>
      <c r="B33" s="36" t="s">
        <v>148</v>
      </c>
      <c r="C33" s="37" t="s">
        <v>22</v>
      </c>
      <c r="D33" s="38" t="s">
        <v>53</v>
      </c>
      <c r="E33" s="39" t="s">
        <v>149</v>
      </c>
      <c r="F33" s="37" t="s">
        <v>25</v>
      </c>
      <c r="G33" s="39">
        <v>24.6</v>
      </c>
      <c r="H33" s="39">
        <v>24.6</v>
      </c>
      <c r="I33" s="65">
        <f t="shared" si="6"/>
        <v>27552</v>
      </c>
      <c r="J33" s="66">
        <f t="shared" si="7"/>
        <v>1680.672</v>
      </c>
      <c r="K33" s="67">
        <v>0.8</v>
      </c>
      <c r="L33" s="68">
        <f t="shared" si="8"/>
        <v>1344.5376</v>
      </c>
      <c r="M33" s="69">
        <f t="shared" si="9"/>
        <v>336.1344</v>
      </c>
      <c r="N33" s="70" t="s">
        <v>150</v>
      </c>
      <c r="O33" s="33" t="s">
        <v>27</v>
      </c>
      <c r="P33" s="74"/>
      <c r="Q33" s="74"/>
      <c r="R33" s="92"/>
    </row>
    <row r="34" s="4" customFormat="1" ht="18.6" customHeight="1" spans="1:18">
      <c r="A34" s="35">
        <f t="shared" si="5"/>
        <v>28</v>
      </c>
      <c r="B34" s="36" t="s">
        <v>151</v>
      </c>
      <c r="C34" s="37" t="s">
        <v>22</v>
      </c>
      <c r="D34" s="38" t="s">
        <v>152</v>
      </c>
      <c r="E34" s="39" t="s">
        <v>153</v>
      </c>
      <c r="F34" s="37" t="s">
        <v>25</v>
      </c>
      <c r="G34" s="39">
        <v>20</v>
      </c>
      <c r="H34" s="39">
        <v>20</v>
      </c>
      <c r="I34" s="65">
        <f t="shared" si="6"/>
        <v>22400</v>
      </c>
      <c r="J34" s="66">
        <f t="shared" si="7"/>
        <v>1366.4</v>
      </c>
      <c r="K34" s="67">
        <v>0.8</v>
      </c>
      <c r="L34" s="68">
        <f t="shared" si="8"/>
        <v>1093.12</v>
      </c>
      <c r="M34" s="69">
        <f t="shared" si="9"/>
        <v>273.28</v>
      </c>
      <c r="N34" s="70" t="s">
        <v>154</v>
      </c>
      <c r="O34" s="33" t="s">
        <v>27</v>
      </c>
      <c r="P34" s="74"/>
      <c r="Q34" s="74"/>
      <c r="R34" s="92"/>
    </row>
    <row r="35" s="4" customFormat="1" ht="18.6" customHeight="1" spans="1:18">
      <c r="A35" s="35">
        <f t="shared" si="5"/>
        <v>29</v>
      </c>
      <c r="B35" s="40" t="s">
        <v>155</v>
      </c>
      <c r="C35" s="37" t="s">
        <v>156</v>
      </c>
      <c r="D35" s="39" t="s">
        <v>69</v>
      </c>
      <c r="E35" s="39" t="s">
        <v>157</v>
      </c>
      <c r="F35" s="37" t="s">
        <v>25</v>
      </c>
      <c r="G35" s="39">
        <v>11.4</v>
      </c>
      <c r="H35" s="39">
        <v>11.4</v>
      </c>
      <c r="I35" s="65">
        <f t="shared" si="6"/>
        <v>12768</v>
      </c>
      <c r="J35" s="66">
        <f t="shared" si="7"/>
        <v>778.848</v>
      </c>
      <c r="K35" s="67">
        <v>0.8</v>
      </c>
      <c r="L35" s="68">
        <f t="shared" si="8"/>
        <v>623.0784</v>
      </c>
      <c r="M35" s="69">
        <f t="shared" si="9"/>
        <v>155.7696</v>
      </c>
      <c r="N35" s="72" t="s">
        <v>158</v>
      </c>
      <c r="O35" s="33" t="s">
        <v>27</v>
      </c>
      <c r="P35" s="75"/>
      <c r="Q35" s="75"/>
      <c r="R35" s="93"/>
    </row>
    <row r="36" s="4" customFormat="1" ht="18.6" customHeight="1" spans="1:18">
      <c r="A36" s="35">
        <f t="shared" si="5"/>
        <v>30</v>
      </c>
      <c r="B36" s="41" t="s">
        <v>159</v>
      </c>
      <c r="C36" s="37" t="s">
        <v>160</v>
      </c>
      <c r="D36" s="41" t="s">
        <v>65</v>
      </c>
      <c r="E36" s="41" t="s">
        <v>161</v>
      </c>
      <c r="F36" s="37" t="s">
        <v>25</v>
      </c>
      <c r="G36" s="42">
        <v>3.8</v>
      </c>
      <c r="H36" s="42">
        <v>3.8</v>
      </c>
      <c r="I36" s="65">
        <f t="shared" si="6"/>
        <v>4256</v>
      </c>
      <c r="J36" s="66">
        <f t="shared" si="7"/>
        <v>259.616</v>
      </c>
      <c r="K36" s="67">
        <v>0.8</v>
      </c>
      <c r="L36" s="68">
        <f t="shared" si="8"/>
        <v>207.6928</v>
      </c>
      <c r="M36" s="69">
        <f t="shared" si="9"/>
        <v>51.9232</v>
      </c>
      <c r="N36" s="76" t="s">
        <v>162</v>
      </c>
      <c r="O36" s="33" t="s">
        <v>27</v>
      </c>
      <c r="P36" s="33"/>
      <c r="Q36" s="90"/>
      <c r="R36" s="94"/>
    </row>
    <row r="37" s="4" customFormat="1" ht="18.6" customHeight="1" spans="1:18">
      <c r="A37" s="35"/>
      <c r="B37" s="41" t="s">
        <v>28</v>
      </c>
      <c r="C37" s="37"/>
      <c r="D37" s="43"/>
      <c r="E37" s="44"/>
      <c r="F37" s="37"/>
      <c r="G37" s="41">
        <f>SUM(G7:G36)</f>
        <v>875.7</v>
      </c>
      <c r="H37" s="41">
        <f>SUM(H7:H36)</f>
        <v>875.7</v>
      </c>
      <c r="I37" s="77">
        <f>SUM(I7:I36)</f>
        <v>980784</v>
      </c>
      <c r="J37" s="66">
        <f>SUM(J7:J36)</f>
        <v>59827.824</v>
      </c>
      <c r="K37" s="62"/>
      <c r="L37" s="68">
        <f>SUM(L7:L36)</f>
        <v>47862.2592</v>
      </c>
      <c r="M37" s="78">
        <f>SUM(M7:M36)</f>
        <v>11965.5648</v>
      </c>
      <c r="N37" s="79"/>
      <c r="O37" s="80"/>
      <c r="P37" s="33"/>
      <c r="Q37" s="90"/>
      <c r="R37" s="94"/>
    </row>
    <row r="38" s="6" customFormat="1" ht="15" customHeight="1" spans="1:17">
      <c r="A38" s="45" t="s">
        <v>29</v>
      </c>
      <c r="B38" s="46"/>
      <c r="C38" s="47"/>
      <c r="D38" s="47"/>
      <c r="E38" s="46" t="s">
        <v>163</v>
      </c>
      <c r="F38" s="45"/>
      <c r="G38" s="48"/>
      <c r="H38" s="10"/>
      <c r="I38" s="8"/>
      <c r="J38" s="11"/>
      <c r="K38" s="12"/>
      <c r="L38" s="81"/>
      <c r="M38" s="13"/>
      <c r="N38" s="82"/>
      <c r="O38" s="47"/>
      <c r="P38" s="45"/>
      <c r="Q38" s="45"/>
    </row>
  </sheetData>
  <autoFilter ref="A6:S38">
    <extLst/>
  </autoFilter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大户</vt:lpstr>
      <vt:lpstr>大户2</vt:lpstr>
      <vt:lpstr>大户3</vt:lpstr>
      <vt:lpstr>大户4</vt:lpstr>
      <vt:lpstr>大户5</vt:lpstr>
      <vt:lpstr>大户6</vt:lpstr>
      <vt:lpstr>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