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大豆" sheetId="18" r:id="rId1"/>
  </sheets>
  <definedNames>
    <definedName name="_xlnm._FilterDatabase" localSheetId="0" hidden="1">大豆!$A$6:$S$21</definedName>
    <definedName name="_xlnm.Print_Area" localSheetId="0">大豆!$A$1:$S$21</definedName>
    <definedName name="_xlnm.Print_Titles" localSheetId="0">大豆!$1:$6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<sst xmlns="http://schemas.openxmlformats.org/spreadsheetml/2006/main" count="115" uniqueCount="77">
  <si>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</si>
  <si>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</si>
  <si>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铁岭县镇西堡镇东果子园村民委员会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大豆保险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大豆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东果子园村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</si>
  <si>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铁岭县镇西堡镇东果子园村王思考等12户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270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5.1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13.77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</si>
  <si>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</si>
  <si>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</si>
  <si>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</si>
  <si>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</si>
  <si>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</si>
  <si>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</si>
  <si>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</si>
  <si>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</si>
  <si>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</si>
  <si>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</si>
  <si>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</si>
  <si>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</si>
  <si>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</si>
  <si>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</si>
  <si>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</si>
  <si>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</si>
  <si>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</si>
  <si>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王思考</t>
  </si>
  <si>
    <t>东果子园村</t>
  </si>
  <si>
    <t>211221********2115</t>
  </si>
  <si>
    <t>150****7185</t>
  </si>
  <si>
    <t>道下、道上</t>
  </si>
  <si>
    <t>621449********10875</t>
  </si>
  <si>
    <t>农村商业银行</t>
  </si>
  <si>
    <t>李兴民</t>
  </si>
  <si>
    <t>211221********2110</t>
  </si>
  <si>
    <t>151****8661</t>
  </si>
  <si>
    <t>621449********09656</t>
  </si>
  <si>
    <t>李静</t>
  </si>
  <si>
    <t>211221********2112</t>
  </si>
  <si>
    <t>138****6811</t>
  </si>
  <si>
    <t>621449********68477</t>
  </si>
  <si>
    <t>代振奎</t>
  </si>
  <si>
    <t>211221********211X</t>
  </si>
  <si>
    <t>139****0277</t>
  </si>
  <si>
    <t>621449********21696</t>
  </si>
  <si>
    <t>李丙奎</t>
  </si>
  <si>
    <t>130****1711</t>
  </si>
  <si>
    <t>621449********72394</t>
  </si>
  <si>
    <t>张文吉</t>
  </si>
  <si>
    <t>211221********2114</t>
  </si>
  <si>
    <t>137****7178</t>
  </si>
  <si>
    <t>621449********51543</t>
  </si>
  <si>
    <t>李德柱</t>
  </si>
  <si>
    <t>211221********2117</t>
  </si>
  <si>
    <t>159****8368</t>
  </si>
  <si>
    <t>621449********87042</t>
  </si>
  <si>
    <t>张国庆</t>
  </si>
  <si>
    <t>211221********2137</t>
  </si>
  <si>
    <t>136****5956</t>
  </si>
  <si>
    <t>621449********21670</t>
  </si>
  <si>
    <t>何永海</t>
  </si>
  <si>
    <t>211221********2150</t>
  </si>
  <si>
    <t>151****8053</t>
  </si>
  <si>
    <t>621449********90129</t>
  </si>
  <si>
    <t>张士海</t>
  </si>
  <si>
    <t>211221********2139</t>
  </si>
  <si>
    <t>183****6939</t>
  </si>
  <si>
    <t>621449********38954</t>
  </si>
  <si>
    <t>李向金</t>
  </si>
  <si>
    <t>136****1929</t>
  </si>
  <si>
    <t>502911********7030</t>
  </si>
  <si>
    <t>李香娟</t>
  </si>
  <si>
    <t>211221********212X</t>
  </si>
  <si>
    <t>139****0521</t>
  </si>
  <si>
    <t>621449********31588</t>
  </si>
  <si>
    <t>张德军</t>
  </si>
  <si>
    <t>211221********213X</t>
  </si>
  <si>
    <t>130****0500</t>
  </si>
  <si>
    <t>621449********22394</t>
  </si>
  <si>
    <t>合计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</si>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</sst>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theme="1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aj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8" fillId="7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7" xfId="5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7" xfId="62" applyFont="1" applyFill="1" applyBorder="1" applyAlignment="1">
      <alignment horizontal="center" vertical="center"/>
    </xf>
    <xf numFmtId="0" fontId="10" fillId="0" borderId="8" xfId="0" applyNumberFormat="1" applyFont="1" applyFill="1" applyBorder="1" applyAlignment="1" applyProtection="1">
      <alignment horizontal="center" vertical="center"/>
    </xf>
    <xf numFmtId="49" fontId="6" fillId="2" borderId="7" xfId="62" applyNumberFormat="1" applyFont="1" applyFill="1" applyBorder="1" applyAlignment="1">
      <alignment horizontal="center" vertical="center" wrapText="1"/>
    </xf>
    <xf numFmtId="177" fontId="11" fillId="2" borderId="7" xfId="58" applyNumberFormat="1" applyFont="1" applyFill="1" applyBorder="1" applyAlignment="1">
      <alignment horizontal="center" vertical="center" wrapText="1"/>
    </xf>
    <xf numFmtId="177" fontId="11" fillId="2" borderId="7" xfId="58" applyNumberFormat="1" applyFont="1" applyFill="1" applyBorder="1" applyAlignment="1">
      <alignment horizontal="center" vertical="center"/>
    </xf>
    <xf numFmtId="177" fontId="11" fillId="2" borderId="7" xfId="58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12" fillId="0" borderId="7" xfId="54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7" xfId="60" applyFont="1" applyFill="1" applyBorder="1" applyAlignment="1">
      <alignment horizontal="center" vertical="center"/>
    </xf>
    <xf numFmtId="0" fontId="12" fillId="0" borderId="7" xfId="50" applyFont="1" applyFill="1" applyBorder="1" applyAlignment="1">
      <alignment horizontal="center" vertical="center"/>
    </xf>
    <xf numFmtId="0" fontId="12" fillId="0" borderId="7" xfId="5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76" fontId="14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6" fontId="4" fillId="2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left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177" fontId="16" fillId="3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6" fillId="0" borderId="7" xfId="0" applyNumberFormat="1" applyFont="1" applyFill="1" applyBorder="1" applyAlignment="1">
      <alignment horizontal="center" vertical="center" wrapText="1"/>
    </xf>
    <xf numFmtId="0" fontId="12" fillId="0" borderId="7" xfId="53" applyFont="1" applyFill="1" applyBorder="1" applyAlignment="1">
      <alignment horizontal="center" vertical="center"/>
    </xf>
    <xf numFmtId="177" fontId="15" fillId="0" borderId="0" xfId="0" applyNumberFormat="1" applyFont="1" applyFill="1" applyBorder="1" applyAlignment="1">
      <alignment horizontal="left"/>
    </xf>
    <xf numFmtId="9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left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9" fontId="4" fillId="2" borderId="0" xfId="0" applyNumberFormat="1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49" fontId="11" fillId="2" borderId="7" xfId="58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 wrapText="1"/>
    </xf>
    <xf numFmtId="49" fontId="11" fillId="0" borderId="7" xfId="58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  <cellStyle name="常规 2 3 2 2" xfId="6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638175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1"/>
  <sheetViews>
    <sheetView tabSelected="1" zoomScale="115" zoomScaleNormal="115" topLeftCell="C4" workbookViewId="0">
      <selection activeCell="O7" sqref="O7:O19"/>
    </sheetView>
  </sheetViews>
  <sheetFormatPr defaultColWidth="9" defaultRowHeight="13.5"/>
  <cols>
    <col min="1" max="1" width="5.43333333333333" style="8" customWidth="1"/>
    <col min="2" max="2" width="8" style="9" customWidth="1"/>
    <col min="3" max="3" width="10.875" style="8" customWidth="1"/>
    <col min="4" max="5" width="15.1" style="8" customWidth="1"/>
    <col min="6" max="6" width="9.56666666666667" style="10" customWidth="1"/>
    <col min="7" max="7" width="10.7583333333333" style="10" customWidth="1"/>
    <col min="8" max="8" width="8.25" style="11" customWidth="1"/>
    <col min="9" max="9" width="9.5" style="11" customWidth="1"/>
    <col min="10" max="10" width="9.25" style="10" customWidth="1"/>
    <col min="11" max="11" width="7.5" style="12" customWidth="1"/>
    <col min="12" max="12" width="5.96666666666667" style="13" customWidth="1"/>
    <col min="13" max="13" width="7.275" style="12" customWidth="1"/>
    <col min="14" max="14" width="7.6" style="12" customWidth="1"/>
    <col min="15" max="16" width="15" style="10" customWidth="1"/>
    <col min="17" max="17" width="11.2583333333333" style="10" customWidth="1"/>
    <col min="18" max="18" width="8.625" style="10" customWidth="1"/>
    <col min="19" max="19" width="7.625" style="10" customWidth="1"/>
    <col min="20" max="16384" width="9" style="10"/>
  </cols>
  <sheetData>
    <row r="1" s="1" customFormat="1" ht="23.25" customHeight="1" spans="1:23">
      <c r="A1" s="14"/>
      <c r="B1" s="15"/>
      <c r="C1" s="15"/>
      <c r="D1" s="15"/>
      <c r="E1" s="15"/>
      <c r="F1" s="14"/>
      <c r="G1" s="14"/>
      <c r="H1" s="16"/>
      <c r="I1" s="53"/>
      <c r="J1" s="15"/>
      <c r="K1" s="15"/>
      <c r="L1" s="54"/>
      <c r="M1" s="15"/>
      <c r="N1" s="15"/>
      <c r="O1" s="55"/>
      <c r="P1" s="55"/>
      <c r="Q1" s="78"/>
      <c r="R1" s="55"/>
      <c r="S1" s="55"/>
      <c r="T1" s="79"/>
      <c r="U1" s="14"/>
      <c r="V1" s="14"/>
      <c r="W1" s="80"/>
    </row>
    <row r="2" s="1" customFormat="1" ht="22.5" customHeight="1" spans="1:23">
      <c r="A2" s="17" t="s">
        <v>0</v>
      </c>
      <c r="B2" s="18"/>
      <c r="C2" s="18"/>
      <c r="D2" s="18"/>
      <c r="E2" s="18"/>
      <c r="F2" s="19"/>
      <c r="G2" s="19"/>
      <c r="H2" s="20"/>
      <c r="I2" s="56"/>
      <c r="J2" s="18"/>
      <c r="K2" s="18"/>
      <c r="L2" s="57"/>
      <c r="M2" s="18"/>
      <c r="N2" s="18"/>
      <c r="O2" s="58"/>
      <c r="P2" s="58"/>
      <c r="Q2" s="81"/>
      <c r="R2" s="58"/>
      <c r="S2" s="58"/>
      <c r="T2" s="82"/>
      <c r="U2" s="19"/>
      <c r="V2" s="19"/>
      <c r="W2" s="83"/>
    </row>
    <row r="3" s="1" customFormat="1" ht="24.75" customHeight="1" spans="1:23">
      <c r="A3" s="21" t="s">
        <v>1</v>
      </c>
      <c r="B3" s="22"/>
      <c r="C3" s="22"/>
      <c r="D3" s="22"/>
      <c r="E3" s="22"/>
      <c r="F3" s="23"/>
      <c r="G3" s="23"/>
      <c r="H3" s="24"/>
      <c r="I3" s="59"/>
      <c r="J3" s="22"/>
      <c r="K3" s="22"/>
      <c r="L3" s="60"/>
      <c r="M3" s="22"/>
      <c r="N3" s="22"/>
      <c r="O3" s="61"/>
      <c r="P3" s="61"/>
      <c r="Q3" s="84"/>
      <c r="R3" s="61"/>
      <c r="S3" s="61"/>
      <c r="T3" s="85"/>
      <c r="U3" s="23"/>
      <c r="V3" s="23"/>
      <c r="W3" s="86"/>
    </row>
    <row r="4" s="2" customFormat="1" ht="24.75" customHeight="1" spans="1:23">
      <c r="A4" s="25" t="s">
        <v>2</v>
      </c>
      <c r="B4" s="26"/>
      <c r="C4" s="26"/>
      <c r="D4" s="26"/>
      <c r="E4" s="26"/>
      <c r="F4" s="27"/>
      <c r="G4" s="27"/>
      <c r="H4" s="28"/>
      <c r="I4" s="62"/>
      <c r="J4" s="26"/>
      <c r="K4" s="26"/>
      <c r="L4" s="63"/>
      <c r="M4" s="26"/>
      <c r="N4" s="26"/>
      <c r="O4" s="64"/>
      <c r="P4" s="64"/>
      <c r="Q4" s="87"/>
      <c r="R4" s="64"/>
      <c r="S4" s="64"/>
      <c r="T4" s="88"/>
      <c r="U4" s="27"/>
      <c r="V4" s="27"/>
      <c r="W4" s="27"/>
    </row>
    <row r="5" s="2" customFormat="1" ht="25.5" customHeight="1" spans="1:23">
      <c r="A5" s="25" t="s">
        <v>3</v>
      </c>
      <c r="B5" s="26"/>
      <c r="C5" s="26"/>
      <c r="D5" s="26"/>
      <c r="E5" s="26"/>
      <c r="F5" s="27"/>
      <c r="G5" s="27"/>
      <c r="H5" s="28"/>
      <c r="I5" s="62"/>
      <c r="J5" s="26"/>
      <c r="K5" s="26"/>
      <c r="L5" s="63"/>
      <c r="M5" s="26"/>
      <c r="N5" s="26"/>
      <c r="O5" s="64"/>
      <c r="P5" s="64"/>
      <c r="Q5" s="87"/>
      <c r="R5" s="64"/>
      <c r="S5" s="64"/>
      <c r="T5" s="88"/>
      <c r="U5" s="27"/>
      <c r="V5" s="27"/>
      <c r="W5" s="27"/>
    </row>
    <row r="6" s="3" customFormat="1" ht="29" customHeight="1" spans="1:19">
      <c r="A6" s="29" t="s">
        <v>4</v>
      </c>
      <c r="B6" s="29" t="s">
        <v>5</v>
      </c>
      <c r="C6" s="29" t="s">
        <v>6</v>
      </c>
      <c r="D6" s="29" t="s">
        <v>7</v>
      </c>
      <c r="E6" s="29"/>
      <c r="F6" s="29" t="s">
        <v>8</v>
      </c>
      <c r="G6" s="29" t="s">
        <v>9</v>
      </c>
      <c r="H6" s="30" t="s">
        <v>10</v>
      </c>
      <c r="I6" s="30" t="s">
        <v>11</v>
      </c>
      <c r="J6" s="29" t="s">
        <v>12</v>
      </c>
      <c r="K6" s="65" t="s">
        <v>13</v>
      </c>
      <c r="L6" s="66" t="s">
        <v>14</v>
      </c>
      <c r="M6" s="67" t="s">
        <v>15</v>
      </c>
      <c r="N6" s="65" t="s">
        <v>16</v>
      </c>
      <c r="O6" s="29" t="s">
        <v>17</v>
      </c>
      <c r="P6" s="29"/>
      <c r="Q6" s="29" t="s">
        <v>18</v>
      </c>
      <c r="R6" s="29" t="s">
        <v>19</v>
      </c>
      <c r="S6" s="89" t="s">
        <v>20</v>
      </c>
    </row>
    <row r="7" s="4" customFormat="1" ht="18.6" customHeight="1" spans="1:19">
      <c r="A7" s="31">
        <v>1</v>
      </c>
      <c r="B7" s="32" t="s">
        <v>21</v>
      </c>
      <c r="C7" s="33" t="s">
        <v>22</v>
      </c>
      <c r="D7" s="34" t="s">
        <v>23</v>
      </c>
      <c r="E7" s="35" t="str">
        <f>REPLACE(D7,7,8,"********")</f>
        <v>211221********2115</v>
      </c>
      <c r="F7" s="36" t="s">
        <v>24</v>
      </c>
      <c r="G7" s="33" t="s">
        <v>25</v>
      </c>
      <c r="H7" s="37">
        <v>2.7</v>
      </c>
      <c r="I7" s="37">
        <v>3.7</v>
      </c>
      <c r="J7" s="68">
        <f>H7*270</f>
        <v>729</v>
      </c>
      <c r="K7" s="69">
        <f>H7*13.77</f>
        <v>37.179</v>
      </c>
      <c r="L7" s="70">
        <v>0.8</v>
      </c>
      <c r="M7" s="69">
        <f>K7*L7</f>
        <v>29.7432</v>
      </c>
      <c r="N7" s="71">
        <f>H7*2.754</f>
        <v>7.4358</v>
      </c>
      <c r="O7" s="34" t="s">
        <v>26</v>
      </c>
      <c r="P7" s="35" t="str">
        <f>REPLACE(O7,7,8,"********")</f>
        <v>621449********10875</v>
      </c>
      <c r="Q7" s="90" t="s">
        <v>27</v>
      </c>
      <c r="R7" s="91"/>
      <c r="S7" s="92"/>
    </row>
    <row r="8" s="4" customFormat="1" ht="18.6" customHeight="1" spans="1:19">
      <c r="A8" s="31">
        <v>2</v>
      </c>
      <c r="B8" s="32" t="s">
        <v>28</v>
      </c>
      <c r="C8" s="33" t="s">
        <v>22</v>
      </c>
      <c r="D8" s="34" t="s">
        <v>29</v>
      </c>
      <c r="E8" s="35" t="str">
        <f t="shared" ref="E8:E19" si="0">REPLACE(D8,7,8,"********")</f>
        <v>211221********2110</v>
      </c>
      <c r="F8" s="36" t="s">
        <v>30</v>
      </c>
      <c r="G8" s="33" t="s">
        <v>25</v>
      </c>
      <c r="H8" s="37">
        <v>0.66</v>
      </c>
      <c r="I8" s="37">
        <v>1.66</v>
      </c>
      <c r="J8" s="68">
        <f t="shared" ref="J8:J19" si="1">H8*270</f>
        <v>178.2</v>
      </c>
      <c r="K8" s="69">
        <f t="shared" ref="K8:K19" si="2">H8*13.77</f>
        <v>9.0882</v>
      </c>
      <c r="L8" s="70">
        <v>0.8</v>
      </c>
      <c r="M8" s="69">
        <f t="shared" ref="M8:M19" si="3">K8*L8</f>
        <v>7.27056</v>
      </c>
      <c r="N8" s="71">
        <f t="shared" ref="N8:N19" si="4">H8*2.754</f>
        <v>1.81764</v>
      </c>
      <c r="O8" s="34" t="s">
        <v>31</v>
      </c>
      <c r="P8" s="35" t="str">
        <f t="shared" ref="P8:P19" si="5">REPLACE(O8,7,8,"********")</f>
        <v>621449********09656</v>
      </c>
      <c r="Q8" s="90" t="s">
        <v>27</v>
      </c>
      <c r="R8" s="91"/>
      <c r="S8" s="92"/>
    </row>
    <row r="9" s="4" customFormat="1" ht="18.6" customHeight="1" spans="1:19">
      <c r="A9" s="31">
        <v>3</v>
      </c>
      <c r="B9" s="32" t="s">
        <v>32</v>
      </c>
      <c r="C9" s="33" t="s">
        <v>22</v>
      </c>
      <c r="D9" s="34" t="s">
        <v>33</v>
      </c>
      <c r="E9" s="35" t="str">
        <f t="shared" si="0"/>
        <v>211221********2112</v>
      </c>
      <c r="F9" s="36" t="s">
        <v>34</v>
      </c>
      <c r="G9" s="33" t="s">
        <v>25</v>
      </c>
      <c r="H9" s="37">
        <v>2</v>
      </c>
      <c r="I9" s="37">
        <v>3</v>
      </c>
      <c r="J9" s="68">
        <f t="shared" si="1"/>
        <v>540</v>
      </c>
      <c r="K9" s="69">
        <f t="shared" si="2"/>
        <v>27.54</v>
      </c>
      <c r="L9" s="70">
        <v>0.8</v>
      </c>
      <c r="M9" s="69">
        <f t="shared" si="3"/>
        <v>22.032</v>
      </c>
      <c r="N9" s="71">
        <f t="shared" si="4"/>
        <v>5.508</v>
      </c>
      <c r="O9" s="34" t="s">
        <v>35</v>
      </c>
      <c r="P9" s="35" t="str">
        <f t="shared" si="5"/>
        <v>621449********68477</v>
      </c>
      <c r="Q9" s="90" t="s">
        <v>27</v>
      </c>
      <c r="R9" s="91"/>
      <c r="S9" s="92"/>
    </row>
    <row r="10" s="4" customFormat="1" ht="18.6" customHeight="1" spans="1:19">
      <c r="A10" s="31">
        <v>4</v>
      </c>
      <c r="B10" s="32" t="s">
        <v>36</v>
      </c>
      <c r="C10" s="33" t="s">
        <v>22</v>
      </c>
      <c r="D10" s="34" t="s">
        <v>37</v>
      </c>
      <c r="E10" s="35" t="str">
        <f t="shared" si="0"/>
        <v>211221********211X</v>
      </c>
      <c r="F10" s="36" t="s">
        <v>38</v>
      </c>
      <c r="G10" s="33" t="s">
        <v>25</v>
      </c>
      <c r="H10" s="37">
        <v>1.68</v>
      </c>
      <c r="I10" s="37">
        <v>2.68</v>
      </c>
      <c r="J10" s="68">
        <f t="shared" si="1"/>
        <v>453.6</v>
      </c>
      <c r="K10" s="69">
        <f t="shared" si="2"/>
        <v>23.1336</v>
      </c>
      <c r="L10" s="70">
        <v>0.8</v>
      </c>
      <c r="M10" s="69">
        <f t="shared" si="3"/>
        <v>18.50688</v>
      </c>
      <c r="N10" s="71">
        <f t="shared" si="4"/>
        <v>4.62672</v>
      </c>
      <c r="O10" s="34" t="s">
        <v>39</v>
      </c>
      <c r="P10" s="35" t="str">
        <f t="shared" si="5"/>
        <v>621449********21696</v>
      </c>
      <c r="Q10" s="90" t="s">
        <v>27</v>
      </c>
      <c r="R10" s="91"/>
      <c r="S10" s="92"/>
    </row>
    <row r="11" s="4" customFormat="1" ht="18.6" customHeight="1" spans="1:19">
      <c r="A11" s="31">
        <v>5</v>
      </c>
      <c r="B11" s="32" t="s">
        <v>40</v>
      </c>
      <c r="C11" s="33" t="s">
        <v>22</v>
      </c>
      <c r="D11" s="34" t="s">
        <v>23</v>
      </c>
      <c r="E11" s="35" t="str">
        <f t="shared" si="0"/>
        <v>211221********2115</v>
      </c>
      <c r="F11" s="36" t="s">
        <v>41</v>
      </c>
      <c r="G11" s="33" t="s">
        <v>25</v>
      </c>
      <c r="H11" s="37">
        <v>1.67</v>
      </c>
      <c r="I11" s="37">
        <v>2.67</v>
      </c>
      <c r="J11" s="68">
        <f t="shared" si="1"/>
        <v>450.9</v>
      </c>
      <c r="K11" s="69">
        <f t="shared" si="2"/>
        <v>22.9959</v>
      </c>
      <c r="L11" s="70">
        <v>0.8</v>
      </c>
      <c r="M11" s="69">
        <f t="shared" si="3"/>
        <v>18.39672</v>
      </c>
      <c r="N11" s="71">
        <f t="shared" si="4"/>
        <v>4.59918</v>
      </c>
      <c r="O11" s="34" t="s">
        <v>42</v>
      </c>
      <c r="P11" s="35" t="str">
        <f t="shared" si="5"/>
        <v>621449********72394</v>
      </c>
      <c r="Q11" s="90" t="s">
        <v>27</v>
      </c>
      <c r="R11" s="91"/>
      <c r="S11" s="92"/>
    </row>
    <row r="12" s="4" customFormat="1" ht="18.6" customHeight="1" spans="1:19">
      <c r="A12" s="31">
        <v>6</v>
      </c>
      <c r="B12" s="32" t="s">
        <v>43</v>
      </c>
      <c r="C12" s="33" t="s">
        <v>22</v>
      </c>
      <c r="D12" s="34" t="s">
        <v>44</v>
      </c>
      <c r="E12" s="35" t="str">
        <f t="shared" si="0"/>
        <v>211221********2114</v>
      </c>
      <c r="F12" s="36" t="s">
        <v>45</v>
      </c>
      <c r="G12" s="33" t="s">
        <v>25</v>
      </c>
      <c r="H12" s="37">
        <v>1.41</v>
      </c>
      <c r="I12" s="37">
        <v>2.41</v>
      </c>
      <c r="J12" s="68">
        <f t="shared" si="1"/>
        <v>380.7</v>
      </c>
      <c r="K12" s="69">
        <f t="shared" si="2"/>
        <v>19.4157</v>
      </c>
      <c r="L12" s="70">
        <v>0.8</v>
      </c>
      <c r="M12" s="69">
        <f t="shared" si="3"/>
        <v>15.53256</v>
      </c>
      <c r="N12" s="71">
        <f t="shared" si="4"/>
        <v>3.88314</v>
      </c>
      <c r="O12" s="34" t="s">
        <v>46</v>
      </c>
      <c r="P12" s="35" t="str">
        <f t="shared" si="5"/>
        <v>621449********51543</v>
      </c>
      <c r="Q12" s="90" t="s">
        <v>27</v>
      </c>
      <c r="R12" s="91"/>
      <c r="S12" s="92"/>
    </row>
    <row r="13" s="4" customFormat="1" ht="18.6" customHeight="1" spans="1:19">
      <c r="A13" s="31">
        <v>7</v>
      </c>
      <c r="B13" s="32" t="s">
        <v>47</v>
      </c>
      <c r="C13" s="33" t="s">
        <v>22</v>
      </c>
      <c r="D13" s="34" t="s">
        <v>48</v>
      </c>
      <c r="E13" s="35" t="str">
        <f t="shared" si="0"/>
        <v>211221********2117</v>
      </c>
      <c r="F13" s="36" t="s">
        <v>49</v>
      </c>
      <c r="G13" s="33" t="s">
        <v>25</v>
      </c>
      <c r="H13" s="37">
        <v>1.74</v>
      </c>
      <c r="I13" s="37">
        <v>2.74</v>
      </c>
      <c r="J13" s="68">
        <f t="shared" si="1"/>
        <v>469.8</v>
      </c>
      <c r="K13" s="69">
        <f t="shared" si="2"/>
        <v>23.9598</v>
      </c>
      <c r="L13" s="70">
        <v>0.8</v>
      </c>
      <c r="M13" s="69">
        <f t="shared" si="3"/>
        <v>19.16784</v>
      </c>
      <c r="N13" s="71">
        <f t="shared" si="4"/>
        <v>4.79196</v>
      </c>
      <c r="O13" s="34" t="s">
        <v>50</v>
      </c>
      <c r="P13" s="35" t="str">
        <f t="shared" si="5"/>
        <v>621449********87042</v>
      </c>
      <c r="Q13" s="90" t="s">
        <v>27</v>
      </c>
      <c r="R13" s="93"/>
      <c r="S13" s="93"/>
    </row>
    <row r="14" s="4" customFormat="1" ht="18.6" customHeight="1" spans="1:19">
      <c r="A14" s="31">
        <v>8</v>
      </c>
      <c r="B14" s="32" t="s">
        <v>51</v>
      </c>
      <c r="C14" s="33" t="s">
        <v>22</v>
      </c>
      <c r="D14" s="34" t="s">
        <v>52</v>
      </c>
      <c r="E14" s="35" t="str">
        <f t="shared" si="0"/>
        <v>211221********2137</v>
      </c>
      <c r="F14" s="36" t="s">
        <v>53</v>
      </c>
      <c r="G14" s="33" t="s">
        <v>25</v>
      </c>
      <c r="H14" s="37">
        <v>2.2</v>
      </c>
      <c r="I14" s="37">
        <v>3.2</v>
      </c>
      <c r="J14" s="68">
        <f t="shared" si="1"/>
        <v>594</v>
      </c>
      <c r="K14" s="69">
        <f t="shared" si="2"/>
        <v>30.294</v>
      </c>
      <c r="L14" s="70">
        <v>0.8</v>
      </c>
      <c r="M14" s="69">
        <f t="shared" si="3"/>
        <v>24.2352</v>
      </c>
      <c r="N14" s="71">
        <f t="shared" si="4"/>
        <v>6.0588</v>
      </c>
      <c r="O14" s="34" t="s">
        <v>54</v>
      </c>
      <c r="P14" s="35" t="str">
        <f t="shared" si="5"/>
        <v>621449********21670</v>
      </c>
      <c r="Q14" s="90" t="s">
        <v>27</v>
      </c>
      <c r="R14" s="93"/>
      <c r="S14" s="93"/>
    </row>
    <row r="15" s="4" customFormat="1" ht="18.6" customHeight="1" spans="1:19">
      <c r="A15" s="31">
        <v>9</v>
      </c>
      <c r="B15" s="32" t="s">
        <v>55</v>
      </c>
      <c r="C15" s="33" t="s">
        <v>22</v>
      </c>
      <c r="D15" s="34" t="s">
        <v>56</v>
      </c>
      <c r="E15" s="35" t="str">
        <f t="shared" si="0"/>
        <v>211221********2150</v>
      </c>
      <c r="F15" s="36" t="s">
        <v>57</v>
      </c>
      <c r="G15" s="33" t="s">
        <v>25</v>
      </c>
      <c r="H15" s="37">
        <v>3.93</v>
      </c>
      <c r="I15" s="37">
        <v>4.93</v>
      </c>
      <c r="J15" s="68">
        <f t="shared" si="1"/>
        <v>1061.1</v>
      </c>
      <c r="K15" s="69">
        <f t="shared" si="2"/>
        <v>54.1161</v>
      </c>
      <c r="L15" s="70">
        <v>0.8</v>
      </c>
      <c r="M15" s="69">
        <f t="shared" si="3"/>
        <v>43.29288</v>
      </c>
      <c r="N15" s="71">
        <f t="shared" si="4"/>
        <v>10.82322</v>
      </c>
      <c r="O15" s="34" t="s">
        <v>58</v>
      </c>
      <c r="P15" s="35" t="str">
        <f t="shared" si="5"/>
        <v>621449********90129</v>
      </c>
      <c r="Q15" s="90" t="s">
        <v>27</v>
      </c>
      <c r="R15" s="93"/>
      <c r="S15" s="93"/>
    </row>
    <row r="16" s="4" customFormat="1" ht="18.6" customHeight="1" spans="1:19">
      <c r="A16" s="31">
        <v>10</v>
      </c>
      <c r="B16" s="32" t="s">
        <v>59</v>
      </c>
      <c r="C16" s="33" t="s">
        <v>22</v>
      </c>
      <c r="D16" s="34" t="s">
        <v>60</v>
      </c>
      <c r="E16" s="35" t="str">
        <f t="shared" si="0"/>
        <v>211221********2139</v>
      </c>
      <c r="F16" s="36" t="s">
        <v>61</v>
      </c>
      <c r="G16" s="33" t="s">
        <v>25</v>
      </c>
      <c r="H16" s="37">
        <v>1.2</v>
      </c>
      <c r="I16" s="37">
        <v>2.2</v>
      </c>
      <c r="J16" s="68">
        <f t="shared" si="1"/>
        <v>324</v>
      </c>
      <c r="K16" s="69">
        <f t="shared" si="2"/>
        <v>16.524</v>
      </c>
      <c r="L16" s="70">
        <v>0.8</v>
      </c>
      <c r="M16" s="69">
        <f t="shared" si="3"/>
        <v>13.2192</v>
      </c>
      <c r="N16" s="71">
        <f t="shared" si="4"/>
        <v>3.3048</v>
      </c>
      <c r="O16" s="34" t="s">
        <v>62</v>
      </c>
      <c r="P16" s="35" t="str">
        <f t="shared" si="5"/>
        <v>621449********38954</v>
      </c>
      <c r="Q16" s="90" t="s">
        <v>27</v>
      </c>
      <c r="R16" s="93"/>
      <c r="S16" s="93"/>
    </row>
    <row r="17" s="4" customFormat="1" ht="18.6" customHeight="1" spans="1:19">
      <c r="A17" s="31">
        <v>11</v>
      </c>
      <c r="B17" s="32" t="s">
        <v>63</v>
      </c>
      <c r="C17" s="33" t="s">
        <v>22</v>
      </c>
      <c r="D17" s="34" t="s">
        <v>37</v>
      </c>
      <c r="E17" s="35" t="str">
        <f t="shared" si="0"/>
        <v>211221********211X</v>
      </c>
      <c r="F17" s="36" t="s">
        <v>64</v>
      </c>
      <c r="G17" s="33" t="s">
        <v>25</v>
      </c>
      <c r="H17" s="38">
        <v>4.57</v>
      </c>
      <c r="I17" s="38">
        <v>5.57</v>
      </c>
      <c r="J17" s="68">
        <f t="shared" si="1"/>
        <v>1233.9</v>
      </c>
      <c r="K17" s="69">
        <f t="shared" si="2"/>
        <v>62.9289</v>
      </c>
      <c r="L17" s="70">
        <v>0.8</v>
      </c>
      <c r="M17" s="69">
        <f t="shared" si="3"/>
        <v>50.34312</v>
      </c>
      <c r="N17" s="71">
        <f t="shared" si="4"/>
        <v>12.58578</v>
      </c>
      <c r="O17" s="34" t="s">
        <v>65</v>
      </c>
      <c r="P17" s="35" t="str">
        <f t="shared" si="5"/>
        <v>502911********7030</v>
      </c>
      <c r="Q17" s="90" t="s">
        <v>27</v>
      </c>
      <c r="R17" s="93"/>
      <c r="S17" s="93"/>
    </row>
    <row r="18" s="4" customFormat="1" ht="18.6" customHeight="1" spans="1:19">
      <c r="A18" s="31">
        <v>12</v>
      </c>
      <c r="B18" s="32" t="s">
        <v>66</v>
      </c>
      <c r="C18" s="33" t="s">
        <v>22</v>
      </c>
      <c r="D18" s="34" t="s">
        <v>67</v>
      </c>
      <c r="E18" s="35" t="str">
        <f t="shared" si="0"/>
        <v>211221********212X</v>
      </c>
      <c r="F18" s="36" t="s">
        <v>68</v>
      </c>
      <c r="G18" s="33" t="s">
        <v>25</v>
      </c>
      <c r="H18" s="39">
        <v>3</v>
      </c>
      <c r="I18" s="39">
        <v>4</v>
      </c>
      <c r="J18" s="68">
        <f t="shared" si="1"/>
        <v>810</v>
      </c>
      <c r="K18" s="69">
        <f t="shared" si="2"/>
        <v>41.31</v>
      </c>
      <c r="L18" s="70">
        <v>0.8</v>
      </c>
      <c r="M18" s="69">
        <f t="shared" si="3"/>
        <v>33.048</v>
      </c>
      <c r="N18" s="71">
        <f t="shared" si="4"/>
        <v>8.262</v>
      </c>
      <c r="O18" s="34" t="s">
        <v>69</v>
      </c>
      <c r="P18" s="35" t="str">
        <f t="shared" si="5"/>
        <v>621449********31588</v>
      </c>
      <c r="Q18" s="90" t="s">
        <v>27</v>
      </c>
      <c r="R18" s="93"/>
      <c r="S18" s="93"/>
    </row>
    <row r="19" s="5" customFormat="1" ht="18.6" customHeight="1" spans="1:19">
      <c r="A19" s="40">
        <v>1</v>
      </c>
      <c r="B19" s="41" t="s">
        <v>70</v>
      </c>
      <c r="C19" s="42" t="s">
        <v>22</v>
      </c>
      <c r="D19" s="43" t="s">
        <v>71</v>
      </c>
      <c r="E19" s="35" t="str">
        <f t="shared" si="0"/>
        <v>211221********213X</v>
      </c>
      <c r="F19" s="44" t="s">
        <v>72</v>
      </c>
      <c r="G19" s="42" t="s">
        <v>25</v>
      </c>
      <c r="H19" s="45">
        <v>190.67</v>
      </c>
      <c r="I19" s="45">
        <v>191.67</v>
      </c>
      <c r="J19" s="72">
        <f t="shared" si="1"/>
        <v>51480.9</v>
      </c>
      <c r="K19" s="73">
        <f t="shared" si="2"/>
        <v>2625.5259</v>
      </c>
      <c r="L19" s="74">
        <v>0.8</v>
      </c>
      <c r="M19" s="73">
        <f t="shared" si="3"/>
        <v>2100.42072</v>
      </c>
      <c r="N19" s="75">
        <f t="shared" si="4"/>
        <v>525.10518</v>
      </c>
      <c r="O19" s="76" t="s">
        <v>73</v>
      </c>
      <c r="P19" s="35" t="str">
        <f t="shared" si="5"/>
        <v>621449********22394</v>
      </c>
      <c r="Q19" s="94" t="s">
        <v>27</v>
      </c>
      <c r="R19" s="95"/>
      <c r="S19" s="95"/>
    </row>
    <row r="20" s="6" customFormat="1" ht="18.6" customHeight="1" spans="1:19">
      <c r="A20" s="46" t="s">
        <v>74</v>
      </c>
      <c r="B20" s="46"/>
      <c r="C20" s="46"/>
      <c r="D20" s="46"/>
      <c r="E20" s="46"/>
      <c r="F20" s="46"/>
      <c r="G20" s="47"/>
      <c r="H20" s="48">
        <f t="shared" ref="H20:K20" si="6">SUM(H7:H19)</f>
        <v>217.43</v>
      </c>
      <c r="I20" s="48">
        <f t="shared" si="6"/>
        <v>230.43</v>
      </c>
      <c r="J20" s="48">
        <f t="shared" si="6"/>
        <v>58706.1</v>
      </c>
      <c r="K20" s="48">
        <f t="shared" si="6"/>
        <v>2994.0111</v>
      </c>
      <c r="L20" s="74"/>
      <c r="M20" s="48">
        <f>SUM(M7:M19)</f>
        <v>2395.20888</v>
      </c>
      <c r="N20" s="48">
        <f>SUM(N7:N19)</f>
        <v>598.80222</v>
      </c>
      <c r="O20" s="46"/>
      <c r="P20" s="46"/>
      <c r="Q20" s="46"/>
      <c r="R20" s="47"/>
      <c r="S20" s="47"/>
    </row>
    <row r="21" s="7" customFormat="1" ht="15" customHeight="1" spans="1:19">
      <c r="A21" s="49" t="s">
        <v>75</v>
      </c>
      <c r="B21" s="50"/>
      <c r="C21" s="51"/>
      <c r="D21" s="51"/>
      <c r="E21" s="51"/>
      <c r="F21" s="49" t="s">
        <v>76</v>
      </c>
      <c r="G21" s="49"/>
      <c r="H21" s="52"/>
      <c r="I21" s="11"/>
      <c r="J21" s="10"/>
      <c r="K21" s="12"/>
      <c r="L21" s="13"/>
      <c r="M21" s="12"/>
      <c r="N21" s="12"/>
      <c r="O21" s="77"/>
      <c r="P21" s="77"/>
      <c r="Q21" s="49"/>
      <c r="R21" s="49"/>
      <c r="S21" s="49"/>
    </row>
  </sheetData>
  <mergeCells count="6">
    <mergeCell ref="A1:W1"/>
    <mergeCell ref="A2:W2"/>
    <mergeCell ref="A3:W3"/>
    <mergeCell ref="A4:W4"/>
    <mergeCell ref="A5:W5"/>
    <mergeCell ref="A20:B2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2024-06-14T05:12:34Z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