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铁岭县纯自身收入分乡镇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<sst xmlns="http://schemas.openxmlformats.org/spreadsheetml/2006/main" count="36" uniqueCount="36">
  <si>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单位：万元</t>
  </si>
  <si>
    <t>预算科目</t>
  </si>
  <si>
    <t>2022年预算</t>
  </si>
  <si>
    <t>形成财力</t>
  </si>
  <si>
    <t>体制上解</t>
  </si>
  <si>
    <t>上解省</t>
  </si>
  <si>
    <t>上解市</t>
  </si>
  <si>
    <t>公共财政预算收入合计</t>
  </si>
  <si>
    <t>一、税收收入</t>
  </si>
  <si>
    <t>增值税</t>
  </si>
  <si>
    <t>企业所得税</t>
  </si>
  <si>
    <t>个人所得税</t>
  </si>
  <si>
    <t>资源税</t>
  </si>
  <si>
    <t xml:space="preserve">  其中：煤炭资源税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</si>
  <si>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</si>
  <si>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</si>
  <si>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</si>
  <si>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</si>
  <si>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</si>
  <si>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</si>
  <si>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</si>
  <si>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</si>
  <si>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</si>
  <si>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</si>
  <si>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二、非税收入</t>
  </si>
  <si>
    <t>专项收入</t>
  </si>
  <si>
    <t xml:space="preserve">  其中：教育费附加收入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</si>
  <si>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</si>
  <si>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</si>
  <si>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</si>
  <si>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</si>
  <si>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</si>
  <si>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附：税务部门</t>
  </si>
  <si>
    <t xml:space="preserve">    财政部门</t>
  </si>
  <si>
    <t xml:space="preserve">    非税收入占比</t>
  </si>
  <si>
    <t>铁岭县 腰堡镇2022年收入预算安排情况表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</si>
</sst>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5"/>
      <name val="黑体"/>
      <family val="3"/>
    </font>
    <font>
      <b/>
      <sz val="10"/>
      <name val="宋体"/>
      <family val="0"/>
    </font>
    <font>
      <sz val="10"/>
      <name val="黑体"/>
      <family val="3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24" borderId="0" xfId="42" applyFont="1" applyFill="1" applyAlignment="1" applyProtection="1">
      <alignment/>
      <protection locked="0"/>
    </xf>
    <xf numFmtId="0" fontId="2" fillId="24" borderId="0" xfId="42" applyFont="1" applyFill="1" applyProtection="1">
      <alignment vertical="center"/>
      <protection locked="0"/>
    </xf>
    <xf numFmtId="0" fontId="3" fillId="24" borderId="0" xfId="42" applyFont="1" applyFill="1" applyAlignment="1" applyProtection="1">
      <alignment vertical="center"/>
      <protection locked="0"/>
    </xf>
    <xf numFmtId="0" fontId="2" fillId="24" borderId="0" xfId="42" applyFont="1" applyFill="1" applyAlignment="1" applyProtection="1">
      <alignment vertical="center"/>
      <protection locked="0"/>
    </xf>
    <xf numFmtId="0" fontId="0" fillId="24" borderId="0" xfId="42" applyFont="1" applyFill="1" applyAlignment="1" applyProtection="1">
      <alignment vertical="center"/>
      <protection locked="0"/>
    </xf>
    <xf numFmtId="14" fontId="2" fillId="24" borderId="0" xfId="41" applyNumberFormat="1" applyFont="1" applyFill="1" applyAlignment="1" applyProtection="1">
      <alignment horizontal="left" vertical="center"/>
      <protection locked="0"/>
    </xf>
    <xf numFmtId="0" fontId="2" fillId="24" borderId="0" xfId="41" applyFont="1" applyFill="1" applyAlignment="1" applyProtection="1">
      <alignment horizontal="right" vertical="center"/>
      <protection locked="0"/>
    </xf>
    <xf numFmtId="0" fontId="2" fillId="24" borderId="10" xfId="41" applyFont="1" applyFill="1" applyBorder="1" applyAlignment="1" applyProtection="1">
      <alignment horizontal="center" vertical="center" wrapText="1"/>
      <protection locked="0"/>
    </xf>
    <xf numFmtId="0" fontId="2" fillId="24" borderId="10" xfId="42" applyFont="1" applyFill="1" applyBorder="1" applyAlignment="1" applyProtection="1">
      <alignment horizontal="center" vertical="center" wrapText="1"/>
      <protection locked="0"/>
    </xf>
    <xf numFmtId="0" fontId="3" fillId="24" borderId="11" xfId="41" applyFont="1" applyFill="1" applyBorder="1" applyAlignment="1" applyProtection="1">
      <alignment vertical="center"/>
      <protection locked="0"/>
    </xf>
    <xf numFmtId="176" fontId="5" fillId="24" borderId="11" xfId="41" applyNumberFormat="1" applyFont="1" applyFill="1" applyBorder="1" applyAlignment="1" applyProtection="1">
      <alignment horizontal="center" vertical="center" wrapText="1"/>
      <protection hidden="1"/>
    </xf>
    <xf numFmtId="0" fontId="3" fillId="24" borderId="11" xfId="42" applyFont="1" applyFill="1" applyBorder="1" applyAlignment="1" applyProtection="1">
      <alignment horizontal="center" vertical="center" wrapText="1"/>
      <protection hidden="1"/>
    </xf>
    <xf numFmtId="0" fontId="3" fillId="24" borderId="11" xfId="41" applyFont="1" applyFill="1" applyBorder="1" applyAlignment="1" applyProtection="1">
      <alignment horizontal="left" vertical="center"/>
      <protection locked="0"/>
    </xf>
    <xf numFmtId="1" fontId="2" fillId="24" borderId="11" xfId="41" applyNumberFormat="1" applyFont="1" applyFill="1" applyBorder="1" applyAlignment="1" applyProtection="1">
      <alignment horizontal="left" vertical="center" wrapText="1" indent="1"/>
      <protection locked="0"/>
    </xf>
    <xf numFmtId="176" fontId="2" fillId="24" borderId="11" xfId="41" applyNumberFormat="1" applyFont="1" applyFill="1" applyBorder="1" applyAlignment="1" applyProtection="1">
      <alignment horizontal="center" vertical="center" wrapText="1"/>
      <protection locked="0"/>
    </xf>
    <xf numFmtId="176" fontId="2" fillId="24" borderId="11" xfId="41" applyNumberFormat="1" applyFont="1" applyFill="1" applyBorder="1" applyAlignment="1" applyProtection="1">
      <alignment horizontal="center" vertical="center" wrapText="1"/>
      <protection hidden="1"/>
    </xf>
    <xf numFmtId="0" fontId="2" fillId="24" borderId="11" xfId="42" applyFont="1" applyFill="1" applyBorder="1" applyAlignment="1" applyProtection="1">
      <alignment horizontal="center" vertical="center" wrapText="1"/>
      <protection hidden="1"/>
    </xf>
    <xf numFmtId="0" fontId="2" fillId="24" borderId="11" xfId="41" applyFont="1" applyFill="1" applyBorder="1" applyAlignment="1" applyProtection="1">
      <alignment horizontal="left" vertical="center" wrapText="1" indent="1"/>
      <protection locked="0"/>
    </xf>
    <xf numFmtId="0" fontId="2" fillId="24" borderId="11" xfId="42" applyFont="1" applyFill="1" applyBorder="1" applyAlignment="1" applyProtection="1">
      <alignment horizontal="center" vertical="center" wrapText="1"/>
      <protection locked="0"/>
    </xf>
    <xf numFmtId="0" fontId="2" fillId="24" borderId="11" xfId="41" applyFont="1" applyFill="1" applyBorder="1" applyAlignment="1" applyProtection="1">
      <alignment vertical="center"/>
      <protection locked="0"/>
    </xf>
    <xf numFmtId="0" fontId="2" fillId="24" borderId="11" xfId="41" applyFont="1" applyFill="1" applyBorder="1" applyAlignment="1" applyProtection="1">
      <alignment horizontal="left" vertical="center"/>
      <protection locked="0"/>
    </xf>
    <xf numFmtId="177" fontId="2" fillId="24" borderId="11" xfId="42" applyNumberFormat="1" applyFont="1" applyFill="1" applyBorder="1" applyAlignment="1" applyProtection="1">
      <alignment horizontal="center" vertical="center" wrapText="1"/>
      <protection hidden="1"/>
    </xf>
    <xf numFmtId="0" fontId="6" fillId="24" borderId="0" xfId="41" applyFont="1" applyFill="1" applyBorder="1" applyAlignment="1" applyProtection="1">
      <alignment vertical="center"/>
      <protection locked="0"/>
    </xf>
    <xf numFmtId="0" fontId="0" fillId="24" borderId="0" xfId="41" applyFont="1" applyFill="1" applyBorder="1" applyAlignment="1" applyProtection="1">
      <alignment vertical="center"/>
      <protection locked="0"/>
    </xf>
    <xf numFmtId="0" fontId="4" fillId="24" borderId="0" xfId="41" applyFont="1" applyFill="1" applyAlignment="1" applyProtection="1">
      <alignment horizontal="center" wrapText="1"/>
      <protection locked="0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3" xfId="41"/>
    <cellStyle name="常规_铁岭县2011年收入预算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Zeros="0" tabSelected="1" workbookViewId="0" topLeftCell="A16">
      <selection activeCell="I12" sqref="I12"/>
    </sheetView>
  </sheetViews>
  <sheetFormatPr defaultColWidth="6.75390625" defaultRowHeight="16.5" customHeight="1"/>
  <cols>
    <col min="1" max="1" width="21.875" style="5" customWidth="1"/>
    <col min="2" max="6" width="9.625" style="5" customWidth="1"/>
    <col min="7" max="7" width="6.75390625" style="5" bestFit="1" customWidth="1"/>
    <col min="8" max="16384" width="6.75390625" style="5" customWidth="1"/>
  </cols>
  <sheetData>
    <row r="1" spans="1:6" s="1" customFormat="1" ht="35.25" customHeight="1">
      <c r="A1" s="25" t="s">
        <v>35</v>
      </c>
      <c r="B1" s="25"/>
      <c r="C1" s="25"/>
      <c r="D1" s="25"/>
      <c r="E1" s="25"/>
      <c r="F1" s="25"/>
    </row>
    <row r="2" spans="1:6" s="2" customFormat="1" ht="14.25" customHeight="1">
      <c r="A2" s="6"/>
      <c r="B2" s="7"/>
      <c r="C2" s="7"/>
      <c r="D2" s="7"/>
      <c r="E2" s="7"/>
      <c r="F2" s="7" t="s">
        <v>0</v>
      </c>
    </row>
    <row r="3" spans="1:6" s="2" customFormat="1" ht="30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</row>
    <row r="4" spans="1:6" s="3" customFormat="1" ht="19.5" customHeight="1">
      <c r="A4" s="10" t="s">
        <v>7</v>
      </c>
      <c r="B4" s="11">
        <f>SUM(B5,B21)</f>
        <v>5371</v>
      </c>
      <c r="C4" s="11">
        <f>SUM(C5,C21)</f>
        <v>3038.6</v>
      </c>
      <c r="D4" s="11">
        <f aca="true" t="shared" si="0" ref="D4:D28">E4+F4</f>
        <v>2334</v>
      </c>
      <c r="E4" s="12">
        <f>SUM(E5,E21)</f>
        <v>1264</v>
      </c>
      <c r="F4" s="12">
        <f>SUM(F5,F21)</f>
        <v>1070</v>
      </c>
    </row>
    <row r="5" spans="1:6" s="3" customFormat="1" ht="19.5" customHeight="1">
      <c r="A5" s="13" t="s">
        <v>8</v>
      </c>
      <c r="B5" s="11">
        <f>SUM(B6:B7,B8,B9,B11:B20)</f>
        <v>5341</v>
      </c>
      <c r="C5" s="11">
        <f>SUM(C6:C9,C11:C20)</f>
        <v>3008.6</v>
      </c>
      <c r="D5" s="11">
        <f t="shared" si="0"/>
        <v>2334</v>
      </c>
      <c r="E5" s="12">
        <f>E6+E7+E8+E12</f>
        <v>1264</v>
      </c>
      <c r="F5" s="12">
        <f>F6+F7+F8</f>
        <v>1070</v>
      </c>
    </row>
    <row r="6" spans="1:6" s="4" customFormat="1" ht="19.5" customHeight="1">
      <c r="A6" s="14" t="s">
        <v>9</v>
      </c>
      <c r="B6" s="15">
        <v>2301</v>
      </c>
      <c r="C6" s="16">
        <f>ROUND(B6*2*0.1175,0)</f>
        <v>541</v>
      </c>
      <c r="D6" s="11">
        <f t="shared" si="0"/>
        <v>1760</v>
      </c>
      <c r="E6" s="17">
        <f>ROUND(B6*0.365,0)</f>
        <v>840</v>
      </c>
      <c r="F6" s="17">
        <f>ROUND(B6*0.4,0)</f>
        <v>920</v>
      </c>
    </row>
    <row r="7" spans="1:6" s="4" customFormat="1" ht="19.5" customHeight="1">
      <c r="A7" s="18" t="s">
        <v>10</v>
      </c>
      <c r="B7" s="16">
        <v>500</v>
      </c>
      <c r="C7" s="16">
        <f>ROUND(B7/0.4*0.154,0)</f>
        <v>193</v>
      </c>
      <c r="D7" s="11">
        <f t="shared" si="0"/>
        <v>308</v>
      </c>
      <c r="E7" s="17">
        <f>ROUND(B7*0.365,0)</f>
        <v>183</v>
      </c>
      <c r="F7" s="17">
        <f>ROUND(B7*0.25,0)</f>
        <v>125</v>
      </c>
    </row>
    <row r="8" spans="1:6" s="4" customFormat="1" ht="19.5" customHeight="1">
      <c r="A8" s="14" t="s">
        <v>11</v>
      </c>
      <c r="B8" s="16">
        <v>100</v>
      </c>
      <c r="C8" s="16">
        <f>ROUND(B8/0.4*0.154,0)</f>
        <v>39</v>
      </c>
      <c r="D8" s="11">
        <f t="shared" si="0"/>
        <v>62</v>
      </c>
      <c r="E8" s="17">
        <f>ROUND(B8*0.365,0)</f>
        <v>37</v>
      </c>
      <c r="F8" s="17">
        <f>ROUND(B8*0.25,0)</f>
        <v>25</v>
      </c>
    </row>
    <row r="9" spans="1:6" s="4" customFormat="1" ht="19.5" customHeight="1">
      <c r="A9" s="18" t="s">
        <v>12</v>
      </c>
      <c r="B9" s="15">
        <v>100</v>
      </c>
      <c r="C9" s="16">
        <f>B9</f>
        <v>100</v>
      </c>
      <c r="D9" s="11">
        <f t="shared" si="0"/>
        <v>0</v>
      </c>
      <c r="E9" s="19"/>
      <c r="F9" s="19"/>
    </row>
    <row r="10" spans="1:6" s="4" customFormat="1" ht="19.5" customHeight="1">
      <c r="A10" s="18" t="s">
        <v>13</v>
      </c>
      <c r="B10" s="15"/>
      <c r="C10" s="16">
        <f>B10</f>
        <v>0</v>
      </c>
      <c r="D10" s="11">
        <f t="shared" si="0"/>
        <v>0</v>
      </c>
      <c r="E10" s="19"/>
      <c r="F10" s="19"/>
    </row>
    <row r="11" spans="1:6" s="4" customFormat="1" ht="19.5" customHeight="1">
      <c r="A11" s="14" t="s">
        <v>14</v>
      </c>
      <c r="B11" s="15"/>
      <c r="C11" s="16">
        <f>B11</f>
        <v>0</v>
      </c>
      <c r="D11" s="11">
        <f t="shared" si="0"/>
        <v>0</v>
      </c>
      <c r="E11" s="19"/>
      <c r="F11" s="19"/>
    </row>
    <row r="12" spans="1:6" s="4" customFormat="1" ht="19.5" customHeight="1">
      <c r="A12" s="14" t="s">
        <v>15</v>
      </c>
      <c r="B12" s="15">
        <v>560</v>
      </c>
      <c r="C12" s="16">
        <f>ROUND(B12*0.635,2)</f>
        <v>355.6</v>
      </c>
      <c r="D12" s="11">
        <f t="shared" si="0"/>
        <v>204</v>
      </c>
      <c r="E12" s="17">
        <f>ROUND(B12*0.365,0)</f>
        <v>204</v>
      </c>
      <c r="F12" s="19"/>
    </row>
    <row r="13" spans="1:6" s="4" customFormat="1" ht="19.5" customHeight="1">
      <c r="A13" s="14" t="s">
        <v>16</v>
      </c>
      <c r="B13" s="15">
        <v>120</v>
      </c>
      <c r="C13" s="16">
        <f aca="true" t="shared" si="1" ref="C13:C20">B13</f>
        <v>120</v>
      </c>
      <c r="D13" s="11">
        <f t="shared" si="0"/>
        <v>0</v>
      </c>
      <c r="E13" s="19"/>
      <c r="F13" s="19"/>
    </row>
    <row r="14" spans="1:6" s="4" customFormat="1" ht="19.5" customHeight="1">
      <c r="A14" s="14" t="s">
        <v>17</v>
      </c>
      <c r="B14" s="15">
        <v>1460</v>
      </c>
      <c r="C14" s="16">
        <f t="shared" si="1"/>
        <v>1460</v>
      </c>
      <c r="D14" s="11">
        <f t="shared" si="0"/>
        <v>0</v>
      </c>
      <c r="E14" s="19"/>
      <c r="F14" s="19"/>
    </row>
    <row r="15" spans="1:6" s="4" customFormat="1" ht="19.5" customHeight="1">
      <c r="A15" s="14" t="s">
        <v>18</v>
      </c>
      <c r="B15" s="15"/>
      <c r="C15" s="16">
        <f t="shared" si="1"/>
        <v>0</v>
      </c>
      <c r="D15" s="11">
        <f t="shared" si="0"/>
        <v>0</v>
      </c>
      <c r="E15" s="19"/>
      <c r="F15" s="19"/>
    </row>
    <row r="16" spans="1:6" s="4" customFormat="1" ht="19.5" customHeight="1">
      <c r="A16" s="14" t="s">
        <v>19</v>
      </c>
      <c r="B16" s="15"/>
      <c r="C16" s="16">
        <f t="shared" si="1"/>
        <v>0</v>
      </c>
      <c r="D16" s="11">
        <f t="shared" si="0"/>
        <v>0</v>
      </c>
      <c r="E16" s="19"/>
      <c r="F16" s="19"/>
    </row>
    <row r="17" spans="1:6" s="4" customFormat="1" ht="19.5" customHeight="1">
      <c r="A17" s="14" t="s">
        <v>20</v>
      </c>
      <c r="B17" s="15"/>
      <c r="C17" s="16">
        <f t="shared" si="1"/>
        <v>0</v>
      </c>
      <c r="D17" s="11">
        <f t="shared" si="0"/>
        <v>0</v>
      </c>
      <c r="E17" s="19"/>
      <c r="F17" s="19"/>
    </row>
    <row r="18" spans="1:6" s="4" customFormat="1" ht="19.5" customHeight="1">
      <c r="A18" s="14" t="s">
        <v>21</v>
      </c>
      <c r="B18" s="15">
        <v>200</v>
      </c>
      <c r="C18" s="16">
        <f t="shared" si="1"/>
        <v>200</v>
      </c>
      <c r="D18" s="11">
        <f t="shared" si="0"/>
        <v>0</v>
      </c>
      <c r="E18" s="19"/>
      <c r="F18" s="19"/>
    </row>
    <row r="19" spans="1:6" s="4" customFormat="1" ht="19.5" customHeight="1">
      <c r="A19" s="14" t="s">
        <v>22</v>
      </c>
      <c r="B19" s="15"/>
      <c r="C19" s="16">
        <f t="shared" si="1"/>
        <v>0</v>
      </c>
      <c r="D19" s="11">
        <f t="shared" si="0"/>
        <v>0</v>
      </c>
      <c r="E19" s="19"/>
      <c r="F19" s="19"/>
    </row>
    <row r="20" spans="1:6" s="4" customFormat="1" ht="19.5" customHeight="1">
      <c r="A20" s="14" t="s">
        <v>23</v>
      </c>
      <c r="B20" s="15"/>
      <c r="C20" s="16">
        <f t="shared" si="1"/>
        <v>0</v>
      </c>
      <c r="D20" s="11">
        <f t="shared" si="0"/>
        <v>0</v>
      </c>
      <c r="E20" s="19"/>
      <c r="F20" s="19"/>
    </row>
    <row r="21" spans="1:6" s="3" customFormat="1" ht="19.5" customHeight="1">
      <c r="A21" s="13" t="s">
        <v>24</v>
      </c>
      <c r="B21" s="11">
        <f>SUM(B22,B24:B28)</f>
        <v>30</v>
      </c>
      <c r="C21" s="11">
        <f>SUM(C22,C24:C28)</f>
        <v>30</v>
      </c>
      <c r="D21" s="11">
        <f t="shared" si="0"/>
        <v>0</v>
      </c>
      <c r="E21" s="12">
        <f>SUM(E22,E24:E28)</f>
        <v>0</v>
      </c>
      <c r="F21" s="12">
        <f>SUM(F22,F24:F28)</f>
        <v>0</v>
      </c>
    </row>
    <row r="22" spans="1:6" s="4" customFormat="1" ht="19.5" customHeight="1">
      <c r="A22" s="14" t="s">
        <v>25</v>
      </c>
      <c r="B22" s="15"/>
      <c r="C22" s="16">
        <f aca="true" t="shared" si="2" ref="C22:C28">B22</f>
        <v>0</v>
      </c>
      <c r="D22" s="11">
        <f t="shared" si="0"/>
        <v>0</v>
      </c>
      <c r="E22" s="19"/>
      <c r="F22" s="19"/>
    </row>
    <row r="23" spans="1:6" s="4" customFormat="1" ht="19.5" customHeight="1">
      <c r="A23" s="14" t="s">
        <v>26</v>
      </c>
      <c r="B23" s="15"/>
      <c r="C23" s="16">
        <f t="shared" si="2"/>
        <v>0</v>
      </c>
      <c r="D23" s="11">
        <f t="shared" si="0"/>
        <v>0</v>
      </c>
      <c r="E23" s="19"/>
      <c r="F23" s="19"/>
    </row>
    <row r="24" spans="1:6" s="4" customFormat="1" ht="19.5" customHeight="1">
      <c r="A24" s="14" t="s">
        <v>27</v>
      </c>
      <c r="B24" s="15">
        <v>25</v>
      </c>
      <c r="C24" s="16">
        <f t="shared" si="2"/>
        <v>25</v>
      </c>
      <c r="D24" s="11">
        <f t="shared" si="0"/>
        <v>0</v>
      </c>
      <c r="E24" s="19"/>
      <c r="F24" s="19"/>
    </row>
    <row r="25" spans="1:6" s="4" customFormat="1" ht="19.5" customHeight="1">
      <c r="A25" s="14" t="s">
        <v>28</v>
      </c>
      <c r="B25" s="15"/>
      <c r="C25" s="16">
        <f t="shared" si="2"/>
        <v>0</v>
      </c>
      <c r="D25" s="11">
        <f t="shared" si="0"/>
        <v>0</v>
      </c>
      <c r="E25" s="19"/>
      <c r="F25" s="19"/>
    </row>
    <row r="26" spans="1:6" s="4" customFormat="1" ht="19.5" customHeight="1">
      <c r="A26" s="14" t="s">
        <v>29</v>
      </c>
      <c r="B26" s="15"/>
      <c r="C26" s="16">
        <f t="shared" si="2"/>
        <v>0</v>
      </c>
      <c r="D26" s="11">
        <f t="shared" si="0"/>
        <v>0</v>
      </c>
      <c r="E26" s="19"/>
      <c r="F26" s="19"/>
    </row>
    <row r="27" spans="1:6" s="4" customFormat="1" ht="19.5" customHeight="1">
      <c r="A27" s="14" t="s">
        <v>30</v>
      </c>
      <c r="B27" s="15">
        <v>5</v>
      </c>
      <c r="C27" s="16">
        <f t="shared" si="2"/>
        <v>5</v>
      </c>
      <c r="D27" s="11">
        <f t="shared" si="0"/>
        <v>0</v>
      </c>
      <c r="E27" s="19"/>
      <c r="F27" s="19"/>
    </row>
    <row r="28" spans="1:6" s="4" customFormat="1" ht="19.5" customHeight="1">
      <c r="A28" s="14" t="s">
        <v>31</v>
      </c>
      <c r="B28" s="15"/>
      <c r="C28" s="16">
        <f t="shared" si="2"/>
        <v>0</v>
      </c>
      <c r="D28" s="11">
        <f t="shared" si="0"/>
        <v>0</v>
      </c>
      <c r="E28" s="19"/>
      <c r="F28" s="19"/>
    </row>
    <row r="29" spans="1:6" s="4" customFormat="1" ht="19.5" customHeight="1">
      <c r="A29" s="20"/>
      <c r="B29" s="15"/>
      <c r="C29" s="15"/>
      <c r="D29" s="15"/>
      <c r="E29" s="19"/>
      <c r="F29" s="19"/>
    </row>
    <row r="30" spans="1:6" s="4" customFormat="1" ht="19.5" customHeight="1">
      <c r="A30" s="20" t="s">
        <v>32</v>
      </c>
      <c r="B30" s="16">
        <f>B5+B23</f>
        <v>5341</v>
      </c>
      <c r="C30" s="16">
        <f>C5+C23</f>
        <v>3008.6</v>
      </c>
      <c r="D30" s="16">
        <f>D5+D23</f>
        <v>2334</v>
      </c>
      <c r="E30" s="16">
        <f>E5+E23</f>
        <v>1264</v>
      </c>
      <c r="F30" s="16">
        <f>F5+F23</f>
        <v>1070</v>
      </c>
    </row>
    <row r="31" spans="1:6" s="4" customFormat="1" ht="19.5" customHeight="1">
      <c r="A31" s="20" t="s">
        <v>33</v>
      </c>
      <c r="B31" s="16">
        <f>B21-B23</f>
        <v>30</v>
      </c>
      <c r="C31" s="16">
        <f>C21-C23</f>
        <v>30</v>
      </c>
      <c r="D31" s="16">
        <f>D21-D23</f>
        <v>0</v>
      </c>
      <c r="E31" s="16">
        <f>E21-E23</f>
        <v>0</v>
      </c>
      <c r="F31" s="16">
        <f>F21-F23</f>
        <v>0</v>
      </c>
    </row>
    <row r="32" spans="1:6" s="4" customFormat="1" ht="19.5" customHeight="1">
      <c r="A32" s="21" t="s">
        <v>34</v>
      </c>
      <c r="B32" s="22">
        <f>B31/B4*100</f>
        <v>0.5585552038726493</v>
      </c>
      <c r="C32" s="22">
        <f>C31/C4*100</f>
        <v>0.9872967814124927</v>
      </c>
      <c r="D32" s="22">
        <f>D31/D4*100</f>
        <v>0</v>
      </c>
      <c r="E32" s="22">
        <f>E31/E4*100</f>
        <v>0</v>
      </c>
      <c r="F32" s="22">
        <f>F31/F4*100</f>
        <v>0</v>
      </c>
    </row>
    <row r="33" spans="1:4" ht="18.75" customHeight="1">
      <c r="A33" s="23"/>
      <c r="B33" s="24"/>
      <c r="C33" s="24"/>
      <c r="D33" s="24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xb21cn</cp:lastModifiedBy>
  <cp:lastPrinted>2017-11-13T10:23:33Z</cp:lastPrinted>
  <dcterms:created xsi:type="dcterms:W3CDTF">2013-02-27T09:35:44Z</dcterms:created>
  <dcterms:modified xsi:type="dcterms:W3CDTF">2023-07-11T00:58:18Z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E80278DA91C24B91B3F2D13B57ACBCF9</vt:lpwstr>
  </property>
</Properties>
</file>