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9090" firstSheet="5" activeTab="5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'部门收入总表-2'!$A$1:$K$35</definedName>
    <definedName name="_xlnm.Print_Area" localSheetId="0">'部门收支总表-1'!$A$1:$D$34</definedName>
    <definedName name="_xlnm.Print_Area" localSheetId="2">'部门支出总表-3'!$A$1:$O$39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'一般公共预算支出表-5'!$A$1:$E$38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<sst xmlns="http://schemas.openxmlformats.org/spreadsheetml/2006/main" count="526" uniqueCount="261">
  <si>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</si>
  <si>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</si>
  <si>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</si>
  <si>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</si>
  <si>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</si>
  <si>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</si>
  <si>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</si>
  <si>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</si>
  <si>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</si>
  <si>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</si>
  <si>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</si>
  <si>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</si>
  <si>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</si>
  <si>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</si>
  <si>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</si>
  <si>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</si>
  <si>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</si>
  <si>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</si>
  <si>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</si>
  <si>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</si>
  <si>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</si>
  <si>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</si>
  <si>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</si>
  <si>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</si>
  <si>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</si>
  <si>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</si>
  <si>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</si>
  <si>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</si>
  <si>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</si>
  <si>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</si>
  <si>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</si>
  <si>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</si>
  <si>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</si>
  <si>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</si>
  <si>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</si>
  <si>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</si>
  <si>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</si>
  <si>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</si>
  <si>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</si>
  <si>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</si>
  <si>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</si>
  <si>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</si>
  <si>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</si>
  <si>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</si>
  <si>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</si>
  <si>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</si>
  <si>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</si>
  <si>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</si>
  <si>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</si>
  <si>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</si>
  <si>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</si>
  <si>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</si>
  <si>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</si>
  <si>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</si>
  <si>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</si>
  <si>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</si>
  <si>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</si>
  <si>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</si>
  <si>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</si>
  <si>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</si>
  <si>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</si>
  <si>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</si>
  <si>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 xml:space="preserve">文化旅游体育与传媒支出
</t>
  </si>
  <si>
    <t>01</t>
  </si>
  <si>
    <t xml:space="preserve"> 文化和旅游</t>
  </si>
  <si>
    <t xml:space="preserve">    01</t>
  </si>
  <si>
    <t xml:space="preserve">    行政运行（文化）</t>
  </si>
  <si>
    <t xml:space="preserve">      201001</t>
  </si>
  <si>
    <t xml:space="preserve">      文化旅游和广播电视局</t>
  </si>
  <si>
    <t xml:space="preserve">    02</t>
  </si>
  <si>
    <t xml:space="preserve">    一般行政管理事务（文化）</t>
  </si>
  <si>
    <t>04</t>
  </si>
  <si>
    <t xml:space="preserve"> 图书馆</t>
  </si>
  <si>
    <t xml:space="preserve"> 铁岭县图书馆</t>
  </si>
  <si>
    <t xml:space="preserve">    07</t>
  </si>
  <si>
    <t xml:space="preserve">    艺术表演团体</t>
  </si>
  <si>
    <t xml:space="preserve">      822001</t>
  </si>
  <si>
    <t xml:space="preserve">      县剧团</t>
  </si>
  <si>
    <t>09</t>
  </si>
  <si>
    <t xml:space="preserve"> 群众文化</t>
  </si>
  <si>
    <t xml:space="preserve"> 铁岭县公共文化旅游服务中心（本级）</t>
  </si>
  <si>
    <t xml:space="preserve"> 铁岭县文化馆</t>
  </si>
  <si>
    <t xml:space="preserve"> 文化和旅游市场管理</t>
  </si>
  <si>
    <t xml:space="preserve"> 铁岭县文化市场综合执法大队</t>
  </si>
  <si>
    <t xml:space="preserve"> 文化和旅游管理事务</t>
  </si>
  <si>
    <t>02</t>
  </si>
  <si>
    <t xml:space="preserve"> 文物</t>
  </si>
  <si>
    <t xml:space="preserve"> 其他文物支出</t>
  </si>
  <si>
    <t>03</t>
  </si>
  <si>
    <t xml:space="preserve"> 体育</t>
  </si>
  <si>
    <t>06</t>
  </si>
  <si>
    <t xml:space="preserve"> 体育训练</t>
  </si>
  <si>
    <t xml:space="preserve"> 铁岭县青少年业余体校</t>
  </si>
  <si>
    <t xml:space="preserve"> 社会保障和就业支出
</t>
  </si>
  <si>
    <t>05</t>
  </si>
  <si>
    <t xml:space="preserve"> 行政事业单位养老支出</t>
  </si>
  <si>
    <t xml:space="preserve"> 机关事业单位基本养老保险缴费支出</t>
  </si>
  <si>
    <t>201001</t>
  </si>
  <si>
    <t xml:space="preserve"> 文化旅游和广播电视局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</si>
  <si>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</si>
  <si>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</si>
  <si>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</si>
  <si>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</si>
  <si>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</si>
  <si>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</si>
  <si>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</si>
  <si>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</si>
  <si>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</si>
  <si>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</si>
  <si>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</si>
  <si>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</si>
  <si>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</si>
  <si>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</si>
  <si>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207</t>
  </si>
  <si>
    <t>文化旅游体育与传媒支出</t>
  </si>
  <si>
    <t xml:space="preserve">  01</t>
  </si>
  <si>
    <t xml:space="preserve">  文化和旅游</t>
  </si>
  <si>
    <t xml:space="preserve">    04</t>
  </si>
  <si>
    <t xml:space="preserve">    图书馆</t>
  </si>
  <si>
    <t xml:space="preserve">      806006</t>
  </si>
  <si>
    <t xml:space="preserve">      铁岭县图书馆</t>
  </si>
  <si>
    <t xml:space="preserve">    09</t>
  </si>
  <si>
    <t xml:space="preserve">    群众文化</t>
  </si>
  <si>
    <t xml:space="preserve">      806001</t>
  </si>
  <si>
    <t xml:space="preserve">      铁岭县公共文化旅游服务中心（本级）</t>
  </si>
  <si>
    <t xml:space="preserve">      806005</t>
  </si>
  <si>
    <t xml:space="preserve">      铁岭县文化馆</t>
  </si>
  <si>
    <t xml:space="preserve">    12</t>
  </si>
  <si>
    <t xml:space="preserve">    文化和旅游市场管理</t>
  </si>
  <si>
    <t xml:space="preserve">      806002</t>
  </si>
  <si>
    <t xml:space="preserve">      铁岭县文化市场综合执法大队</t>
  </si>
  <si>
    <t xml:space="preserve">    14</t>
  </si>
  <si>
    <t xml:space="preserve">    文化和旅游管理事务</t>
  </si>
  <si>
    <t xml:space="preserve">  02</t>
  </si>
  <si>
    <t xml:space="preserve">  文物</t>
  </si>
  <si>
    <t xml:space="preserve">    99</t>
  </si>
  <si>
    <t xml:space="preserve">    其他文物支出</t>
  </si>
  <si>
    <t xml:space="preserve">  03</t>
  </si>
  <si>
    <t xml:space="preserve">  体育</t>
  </si>
  <si>
    <t xml:space="preserve">    06</t>
  </si>
  <si>
    <t xml:space="preserve">    体育训练</t>
  </si>
  <si>
    <t xml:space="preserve">      806004</t>
  </si>
  <si>
    <t xml:space="preserve">      铁岭县青少年业余体校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</si>
  <si>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</si>
  <si>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</si>
  <si>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</si>
  <si>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</si>
  <si>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</si>
  <si>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</si>
  <si>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</si>
  <si>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</si>
  <si>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</si>
  <si>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</si>
  <si>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</si>
  <si>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</si>
  <si>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</si>
  <si>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</si>
  <si>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</si>
  <si>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</si>
  <si>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</si>
  <si>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</si>
  <si>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</si>
  <si>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</si>
  <si>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</si>
  <si>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</si>
  <si>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</si>
  <si>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</si>
  <si>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</si>
  <si>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</si>
  <si>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</si>
  <si>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</si>
  <si>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</si>
  <si>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</si>
  <si>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</si>
  <si>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</si>
  <si>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</si>
  <si>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</si>
  <si>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</si>
  <si>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</si>
  <si>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</si>
  <si>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</si>
  <si>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</si>
  <si>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</si>
  <si>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</si>
  <si>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</si>
  <si>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</si>
  <si>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</si>
  <si>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</si>
  <si>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</si>
  <si>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2021年预算数</t>
  </si>
  <si>
    <t>部门公开表6-2</t>
  </si>
  <si>
    <t>一般公共预算基本支出表</t>
  </si>
  <si>
    <t>经济分类科目</t>
  </si>
  <si>
    <t>2021年基本支出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</si>
  <si>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</si>
  <si>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</si>
  <si>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</si>
  <si>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</si>
  <si>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</si>
  <si>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</si>
  <si>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</si>
  <si>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</si>
  <si>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</si>
  <si>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</si>
  <si>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</si>
  <si>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</si>
  <si>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</si>
  <si>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</si>
  <si>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</si>
  <si>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</si>
  <si>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</si>
  <si>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</si>
  <si>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</si>
  <si>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</si>
  <si>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</si>
  <si>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</si>
  <si>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</si>
  <si>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</si>
  <si>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</si>
  <si>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</si>
  <si>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</si>
  <si>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</si>
  <si>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</si>
  <si>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</si>
  <si>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</si>
  <si>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</si>
  <si>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</si>
  <si>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</si>
  <si>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</si>
  <si>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</si>
  <si>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</si>
  <si>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</si>
  <si>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</si>
  <si>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</si>
  <si>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</si>
  <si>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</si>
  <si>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</si>
  <si>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</si>
  <si>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</si>
  <si>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</si>
  <si>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</si>
  <si>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</si>
  <si>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</si>
  <si>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</si>
  <si>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</si>
  <si>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</si>
  <si>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</si>
  <si>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</si>
  <si>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</si>
  <si>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</si>
  <si>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</si>
  <si>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</si>
  <si>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</si>
  <si>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</si>
  <si>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2020预算数</t>
  </si>
  <si>
    <t>2021预算数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</si>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</sst>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0;[Red]#,##0.00"/>
    <numFmt numFmtId="179" formatCode="#,##0.00_);[Red]\(#,##0.00\)"/>
    <numFmt numFmtId="180" formatCode="0.00_);[Red]\(0.00\)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7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7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7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7" applyNumberFormat="1" applyFont="1" applyBorder="1" applyAlignment="1" applyProtection="1">
      <alignment horizontal="center" vertical="center" wrapText="1"/>
      <protection/>
    </xf>
    <xf numFmtId="0" fontId="5" fillId="0" borderId="12" xfId="67" applyNumberFormat="1" applyFont="1" applyBorder="1" applyAlignment="1" applyProtection="1">
      <alignment horizontal="right" vertical="center"/>
      <protection/>
    </xf>
    <xf numFmtId="176" fontId="5" fillId="0" borderId="12" xfId="67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7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6" fillId="0" borderId="15" xfId="66" applyNumberFormat="1" applyFont="1" applyFill="1" applyBorder="1" applyAlignment="1" applyProtection="1">
      <alignment horizontal="left" vertical="center" wrapText="1"/>
      <protection/>
    </xf>
    <xf numFmtId="49" fontId="6" fillId="0" borderId="14" xfId="66" applyNumberFormat="1" applyFont="1" applyFill="1" applyBorder="1" applyAlignment="1" applyProtection="1">
      <alignment horizontal="left" vertical="center" wrapText="1"/>
      <protection/>
    </xf>
    <xf numFmtId="0" fontId="6" fillId="0" borderId="14" xfId="66" applyNumberFormat="1" applyFont="1" applyFill="1" applyBorder="1" applyAlignment="1" applyProtection="1">
      <alignment horizontal="right" vertical="center" wrapText="1"/>
      <protection/>
    </xf>
    <xf numFmtId="178" fontId="14" fillId="0" borderId="15" xfId="66" applyNumberFormat="1" applyFill="1" applyBorder="1">
      <alignment/>
      <protection/>
    </xf>
    <xf numFmtId="177" fontId="6" fillId="0" borderId="14" xfId="66" applyNumberFormat="1" applyFont="1" applyFill="1" applyBorder="1" applyAlignment="1" applyProtection="1">
      <alignment horizontal="right" vertical="center" wrapText="1"/>
      <protection/>
    </xf>
    <xf numFmtId="176" fontId="6" fillId="0" borderId="14" xfId="66" applyNumberFormat="1" applyFont="1" applyFill="1" applyBorder="1" applyAlignment="1" applyProtection="1">
      <alignment horizontal="right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178" fontId="14" fillId="0" borderId="19" xfId="66" applyNumberFormat="1" applyFill="1" applyBorder="1">
      <alignment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left" vertical="center"/>
    </xf>
    <xf numFmtId="0" fontId="16" fillId="0" borderId="20" xfId="0" applyNumberFormat="1" applyFont="1" applyFill="1" applyBorder="1" applyAlignment="1">
      <alignment horizontal="right" vertical="center"/>
    </xf>
    <xf numFmtId="0" fontId="16" fillId="0" borderId="20" xfId="0" applyNumberFormat="1" applyFont="1" applyFill="1" applyBorder="1" applyAlignment="1">
      <alignment horizontal="right" vertical="center" wrapText="1"/>
    </xf>
    <xf numFmtId="0" fontId="17" fillId="0" borderId="17" xfId="67" applyNumberFormat="1" applyFont="1" applyBorder="1" applyAlignment="1" applyProtection="1">
      <alignment horizontal="center" vertical="center" wrapText="1"/>
      <protection/>
    </xf>
    <xf numFmtId="0" fontId="17" fillId="0" borderId="10" xfId="67" applyNumberFormat="1" applyFont="1" applyBorder="1" applyAlignment="1" applyProtection="1">
      <alignment horizontal="center" vertical="center" wrapText="1"/>
      <protection/>
    </xf>
    <xf numFmtId="0" fontId="17" fillId="0" borderId="17" xfId="67" applyNumberFormat="1" applyFont="1" applyBorder="1" applyAlignment="1" applyProtection="1">
      <alignment horizontal="center" vertical="center"/>
      <protection/>
    </xf>
    <xf numFmtId="0" fontId="17" fillId="0" borderId="18" xfId="67" applyNumberFormat="1" applyFont="1" applyBorder="1" applyAlignment="1" applyProtection="1">
      <alignment horizontal="center" vertical="center"/>
      <protection/>
    </xf>
    <xf numFmtId="0" fontId="17" fillId="0" borderId="10" xfId="67" applyNumberFormat="1" applyFont="1" applyBorder="1" applyAlignment="1" applyProtection="1">
      <alignment horizontal="center" vertical="center"/>
      <protection/>
    </xf>
    <xf numFmtId="0" fontId="17" fillId="0" borderId="11" xfId="67" applyNumberFormat="1" applyFont="1" applyBorder="1" applyAlignment="1" applyProtection="1">
      <alignment horizontal="center" vertical="center" wrapText="1"/>
      <protection/>
    </xf>
    <xf numFmtId="0" fontId="17" fillId="0" borderId="12" xfId="67" applyNumberFormat="1" applyFont="1" applyBorder="1" applyAlignment="1" applyProtection="1">
      <alignment horizontal="center" vertical="center" wrapText="1"/>
      <protection/>
    </xf>
    <xf numFmtId="0" fontId="17" fillId="0" borderId="12" xfId="67" applyNumberFormat="1" applyFont="1" applyBorder="1" applyAlignment="1" applyProtection="1">
      <alignment horizontal="center" vertical="center"/>
      <protection/>
    </xf>
    <xf numFmtId="0" fontId="5" fillId="0" borderId="11" xfId="67" applyNumberFormat="1" applyFont="1" applyBorder="1" applyAlignment="1" applyProtection="1">
      <alignment horizontal="left" vertical="center"/>
      <protection/>
    </xf>
    <xf numFmtId="177" fontId="5" fillId="0" borderId="9" xfId="68" applyNumberFormat="1" applyFont="1" applyBorder="1" applyAlignment="1" applyProtection="1">
      <alignment horizontal="center" vertical="center" wrapText="1"/>
      <protection/>
    </xf>
    <xf numFmtId="0" fontId="5" fillId="0" borderId="12" xfId="67" applyNumberFormat="1" applyFont="1" applyBorder="1" applyAlignment="1" applyProtection="1">
      <alignment horizontal="left" vertical="center"/>
      <protection/>
    </xf>
    <xf numFmtId="177" fontId="5" fillId="0" borderId="12" xfId="67" applyNumberFormat="1" applyFont="1" applyBorder="1" applyAlignment="1" applyProtection="1">
      <alignment horizontal="center" vertical="center"/>
      <protection/>
    </xf>
    <xf numFmtId="179" fontId="5" fillId="0" borderId="11" xfId="68" applyNumberFormat="1" applyFont="1" applyBorder="1" applyAlignment="1" applyProtection="1">
      <alignment horizontal="right" vertical="center"/>
      <protection/>
    </xf>
    <xf numFmtId="180" fontId="5" fillId="0" borderId="11" xfId="69" applyNumberFormat="1" applyFont="1" applyBorder="1" applyAlignment="1" applyProtection="1">
      <alignment horizontal="center" vertical="center"/>
      <protection/>
    </xf>
    <xf numFmtId="180" fontId="5" fillId="0" borderId="11" xfId="68" applyNumberFormat="1" applyFont="1" applyBorder="1" applyAlignment="1" applyProtection="1">
      <alignment horizontal="right" vertical="center"/>
      <protection/>
    </xf>
    <xf numFmtId="177" fontId="5" fillId="0" borderId="11" xfId="68" applyNumberFormat="1" applyFont="1" applyBorder="1" applyAlignment="1" applyProtection="1">
      <alignment horizontal="right" vertical="center"/>
      <protection/>
    </xf>
    <xf numFmtId="177" fontId="5" fillId="0" borderId="11" xfId="69" applyNumberFormat="1" applyFont="1" applyBorder="1" applyAlignment="1" applyProtection="1">
      <alignment horizontal="center" vertical="center" wrapText="1"/>
      <protection/>
    </xf>
    <xf numFmtId="177" fontId="5" fillId="0" borderId="12" xfId="69" applyNumberFormat="1" applyFont="1" applyBorder="1" applyAlignment="1" applyProtection="1">
      <alignment horizontal="center" vertical="center"/>
      <protection/>
    </xf>
    <xf numFmtId="0" fontId="5" fillId="0" borderId="11" xfId="67" applyNumberFormat="1" applyFont="1" applyBorder="1" applyAlignment="1" applyProtection="1">
      <alignment horizontal="center" vertical="center"/>
      <protection/>
    </xf>
    <xf numFmtId="180" fontId="5" fillId="0" borderId="11" xfId="68" applyNumberFormat="1" applyFont="1" applyBorder="1" applyAlignment="1" applyProtection="1">
      <alignment horizontal="center" vertical="center"/>
      <protection/>
    </xf>
    <xf numFmtId="0" fontId="5" fillId="0" borderId="12" xfId="67" applyNumberFormat="1" applyFont="1" applyBorder="1" applyAlignment="1" applyProtection="1">
      <alignment horizontal="center" vertical="center"/>
      <protection/>
    </xf>
    <xf numFmtId="180" fontId="5" fillId="0" borderId="12" xfId="69" applyNumberFormat="1" applyFont="1" applyBorder="1" applyAlignment="1" applyProtection="1">
      <alignment horizontal="center" vertical="center"/>
      <protection/>
    </xf>
    <xf numFmtId="180" fontId="5" fillId="0" borderId="12" xfId="67" applyNumberFormat="1" applyFont="1" applyBorder="1" applyAlignment="1" applyProtection="1">
      <alignment horizontal="center" vertical="center"/>
      <protection/>
    </xf>
    <xf numFmtId="0" fontId="13" fillId="0" borderId="11" xfId="67" applyNumberFormat="1" applyFont="1" applyBorder="1" applyAlignment="1" applyProtection="1">
      <alignment horizontal="center" vertical="center"/>
      <protection/>
    </xf>
    <xf numFmtId="177" fontId="8" fillId="0" borderId="15" xfId="68" applyNumberFormat="1" applyFont="1" applyBorder="1" applyAlignment="1" applyProtection="1">
      <alignment horizontal="center" vertical="center"/>
      <protection/>
    </xf>
    <xf numFmtId="180" fontId="8" fillId="0" borderId="11" xfId="69" applyNumberFormat="1" applyFont="1" applyBorder="1" applyAlignment="1" applyProtection="1">
      <alignment horizontal="center" vertical="center"/>
      <protection/>
    </xf>
    <xf numFmtId="180" fontId="8" fillId="0" borderId="12" xfId="69" applyNumberFormat="1" applyFont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18" xfId="67" applyNumberFormat="1" applyFont="1" applyBorder="1" applyAlignment="1" applyProtection="1">
      <alignment horizontal="center" vertical="center" wrapText="1"/>
      <protection/>
    </xf>
    <xf numFmtId="0" fontId="4" fillId="0" borderId="17" xfId="67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7" fontId="6" fillId="0" borderId="22" xfId="66" applyNumberFormat="1" applyFont="1" applyFill="1" applyBorder="1" applyAlignment="1" applyProtection="1">
      <alignment horizontal="right" vertical="center" wrapText="1"/>
      <protection/>
    </xf>
    <xf numFmtId="177" fontId="6" fillId="0" borderId="13" xfId="66" applyNumberFormat="1" applyFont="1" applyFill="1" applyBorder="1" applyAlignment="1" applyProtection="1">
      <alignment horizontal="right" vertical="center" wrapText="1"/>
      <protection/>
    </xf>
    <xf numFmtId="177" fontId="6" fillId="0" borderId="15" xfId="66" applyNumberFormat="1" applyFont="1" applyFill="1" applyBorder="1" applyAlignment="1" applyProtection="1">
      <alignment horizontal="right" vertical="center" wrapText="1"/>
      <protection/>
    </xf>
    <xf numFmtId="49" fontId="6" fillId="0" borderId="19" xfId="66" applyNumberFormat="1" applyFont="1" applyFill="1" applyBorder="1" applyAlignment="1" applyProtection="1">
      <alignment horizontal="left" vertical="center" wrapText="1"/>
      <protection/>
    </xf>
    <xf numFmtId="177" fontId="6" fillId="0" borderId="23" xfId="66" applyNumberFormat="1" applyFont="1" applyFill="1" applyBorder="1" applyAlignment="1" applyProtection="1">
      <alignment horizontal="right" vertical="center" wrapText="1"/>
      <protection/>
    </xf>
    <xf numFmtId="177" fontId="6" fillId="0" borderId="24" xfId="66" applyNumberFormat="1" applyFont="1" applyFill="1" applyBorder="1" applyAlignment="1" applyProtection="1">
      <alignment horizontal="right" vertical="center" wrapText="1"/>
      <protection/>
    </xf>
    <xf numFmtId="177" fontId="6" fillId="0" borderId="22" xfId="66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6" fillId="0" borderId="12" xfId="0" applyNumberFormat="1" applyFont="1" applyBorder="1" applyAlignment="1">
      <alignment horizontal="center" vertical="center" wrapText="1"/>
    </xf>
    <xf numFmtId="176" fontId="5" fillId="0" borderId="12" xfId="67" applyNumberFormat="1" applyFont="1" applyBorder="1" applyAlignment="1" applyProtection="1">
      <alignment horizontal="center" vertical="center" wrapText="1"/>
      <protection/>
    </xf>
    <xf numFmtId="176" fontId="5" fillId="0" borderId="12" xfId="67" applyNumberFormat="1" applyFont="1" applyBorder="1" applyAlignment="1" applyProtection="1">
      <alignment horizontal="center" vertical="center" wrapText="1"/>
      <protection/>
    </xf>
    <xf numFmtId="176" fontId="5" fillId="0" borderId="12" xfId="67" applyNumberFormat="1" applyFont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>
      <alignment horizontal="center" vertical="center" wrapText="1"/>
    </xf>
    <xf numFmtId="176" fontId="5" fillId="0" borderId="25" xfId="67" applyNumberFormat="1" applyFont="1" applyBorder="1" applyAlignment="1" applyProtection="1">
      <alignment horizontal="center" vertical="center"/>
      <protection/>
    </xf>
    <xf numFmtId="176" fontId="5" fillId="0" borderId="15" xfId="67" applyNumberFormat="1" applyFont="1" applyBorder="1" applyAlignment="1" applyProtection="1">
      <alignment horizontal="center" vertical="center"/>
      <protection/>
    </xf>
    <xf numFmtId="177" fontId="6" fillId="0" borderId="15" xfId="66" applyNumberFormat="1" applyFont="1" applyFill="1" applyBorder="1" applyAlignment="1" applyProtection="1">
      <alignment horizontal="center" vertical="center" wrapText="1"/>
      <protection/>
    </xf>
    <xf numFmtId="176" fontId="5" fillId="0" borderId="15" xfId="67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7" fillId="0" borderId="9" xfId="68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8" applyNumberFormat="1" applyFont="1" applyBorder="1" applyAlignment="1" applyProtection="1">
      <alignment horizontal="center" vertical="center" wrapText="1"/>
      <protection/>
    </xf>
    <xf numFmtId="0" fontId="17" fillId="0" borderId="12" xfId="68" applyNumberFormat="1" applyFont="1" applyBorder="1" applyAlignment="1" applyProtection="1">
      <alignment horizontal="center" vertical="center" wrapText="1"/>
      <protection/>
    </xf>
    <xf numFmtId="0" fontId="19" fillId="0" borderId="26" xfId="68" applyNumberFormat="1" applyFont="1" applyBorder="1" applyAlignment="1" applyProtection="1">
      <alignment horizontal="left" vertical="center" wrapText="1"/>
      <protection/>
    </xf>
    <xf numFmtId="0" fontId="8" fillId="0" borderId="25" xfId="68" applyNumberFormat="1" applyFont="1" applyBorder="1" applyAlignment="1" applyProtection="1">
      <alignment horizontal="center" vertical="center" wrapText="1"/>
      <protection/>
    </xf>
    <xf numFmtId="179" fontId="8" fillId="0" borderId="25" xfId="69" applyNumberFormat="1" applyFont="1" applyBorder="1" applyAlignment="1" applyProtection="1">
      <alignment horizontal="center" vertical="center" wrapText="1"/>
      <protection/>
    </xf>
    <xf numFmtId="179" fontId="8" fillId="0" borderId="27" xfId="69" applyNumberFormat="1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left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14" fillId="0" borderId="15" xfId="65" applyNumberFormat="1" applyFont="1" applyFill="1" applyBorder="1" applyAlignment="1">
      <alignment vertical="center"/>
      <protection/>
    </xf>
    <xf numFmtId="49" fontId="14" fillId="0" borderId="15" xfId="66" applyNumberFormat="1" applyFill="1" applyBorder="1" applyAlignment="1">
      <alignment vertical="center"/>
      <protection/>
    </xf>
    <xf numFmtId="49" fontId="14" fillId="0" borderId="19" xfId="66" applyNumberFormat="1" applyFill="1" applyBorder="1" applyAlignment="1">
      <alignment vertical="center"/>
      <protection/>
    </xf>
    <xf numFmtId="179" fontId="8" fillId="0" borderId="15" xfId="69" applyNumberFormat="1" applyFont="1" applyBorder="1" applyAlignment="1" applyProtection="1">
      <alignment horizontal="center" vertical="center" wrapText="1"/>
      <protection/>
    </xf>
    <xf numFmtId="49" fontId="14" fillId="0" borderId="15" xfId="66" applyNumberFormat="1" applyFill="1" applyBorder="1" applyAlignment="1">
      <alignment vertical="center" wrapText="1"/>
      <protection/>
    </xf>
    <xf numFmtId="49" fontId="14" fillId="0" borderId="28" xfId="66" applyNumberFormat="1" applyFill="1" applyBorder="1" applyAlignment="1">
      <alignment vertical="center"/>
      <protection/>
    </xf>
    <xf numFmtId="178" fontId="14" fillId="0" borderId="28" xfId="66" applyNumberFormat="1" applyFill="1" applyBorder="1">
      <alignment/>
      <protection/>
    </xf>
    <xf numFmtId="179" fontId="8" fillId="0" borderId="29" xfId="69" applyNumberFormat="1" applyFont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178" fontId="14" fillId="0" borderId="16" xfId="66" applyNumberFormat="1" applyFill="1" applyBorder="1">
      <alignment/>
      <protection/>
    </xf>
    <xf numFmtId="0" fontId="0" fillId="0" borderId="0" xfId="0" applyBorder="1" applyAlignment="1">
      <alignment horizontal="left" vertical="center" wrapText="1"/>
    </xf>
    <xf numFmtId="0" fontId="5" fillId="0" borderId="9" xfId="67" applyNumberFormat="1" applyFont="1" applyBorder="1" applyAlignment="1" applyProtection="1">
      <alignment horizontal="left" vertical="center"/>
      <protection/>
    </xf>
    <xf numFmtId="0" fontId="5" fillId="0" borderId="10" xfId="67" applyNumberFormat="1" applyFont="1" applyBorder="1" applyAlignment="1" applyProtection="1">
      <alignment horizontal="left" vertical="center"/>
      <protection/>
    </xf>
    <xf numFmtId="177" fontId="5" fillId="0" borderId="9" xfId="69" applyNumberFormat="1" applyFont="1" applyBorder="1" applyAlignment="1" applyProtection="1">
      <alignment horizontal="center" vertical="center" wrapText="1"/>
      <protection/>
    </xf>
    <xf numFmtId="177" fontId="5" fillId="0" borderId="11" xfId="68" applyNumberFormat="1" applyFont="1" applyBorder="1" applyAlignment="1" applyProtection="1">
      <alignment horizontal="center" vertical="center" wrapText="1"/>
      <protection/>
    </xf>
    <xf numFmtId="0" fontId="5" fillId="0" borderId="26" xfId="67" applyNumberFormat="1" applyFont="1" applyBorder="1" applyAlignment="1" applyProtection="1">
      <alignment horizontal="left" vertical="center"/>
      <protection/>
    </xf>
    <xf numFmtId="177" fontId="5" fillId="0" borderId="26" xfId="68" applyNumberFormat="1" applyFont="1" applyBorder="1" applyAlignment="1" applyProtection="1">
      <alignment horizontal="center" vertical="center" wrapText="1"/>
      <protection/>
    </xf>
    <xf numFmtId="0" fontId="5" fillId="0" borderId="25" xfId="67" applyNumberFormat="1" applyFont="1" applyBorder="1" applyAlignment="1" applyProtection="1">
      <alignment horizontal="left" vertical="center"/>
      <protection/>
    </xf>
    <xf numFmtId="177" fontId="5" fillId="0" borderId="26" xfId="69" applyNumberFormat="1" applyFont="1" applyBorder="1" applyAlignment="1" applyProtection="1">
      <alignment horizontal="center" vertical="center" wrapText="1"/>
      <protection/>
    </xf>
    <xf numFmtId="0" fontId="5" fillId="0" borderId="15" xfId="67" applyNumberFormat="1" applyFont="1" applyBorder="1" applyAlignment="1" applyProtection="1">
      <alignment horizontal="left" vertical="center"/>
      <protection/>
    </xf>
    <xf numFmtId="177" fontId="5" fillId="0" borderId="15" xfId="68" applyNumberFormat="1" applyFont="1" applyBorder="1" applyAlignment="1" applyProtection="1">
      <alignment horizontal="center" vertical="center" wrapText="1"/>
      <protection/>
    </xf>
    <xf numFmtId="177" fontId="5" fillId="0" borderId="15" xfId="69" applyNumberFormat="1" applyFont="1" applyBorder="1" applyAlignment="1" applyProtection="1">
      <alignment horizontal="center" vertical="center" wrapText="1"/>
      <protection/>
    </xf>
    <xf numFmtId="179" fontId="5" fillId="0" borderId="11" xfId="68" applyNumberFormat="1" applyFont="1" applyBorder="1" applyAlignment="1" applyProtection="1">
      <alignment horizontal="center" vertical="center" wrapText="1"/>
      <protection/>
    </xf>
    <xf numFmtId="0" fontId="8" fillId="0" borderId="11" xfId="67" applyNumberFormat="1" applyFont="1" applyBorder="1" applyAlignment="1" applyProtection="1">
      <alignment horizontal="center" vertical="center"/>
      <protection/>
    </xf>
    <xf numFmtId="177" fontId="8" fillId="0" borderId="11" xfId="68" applyNumberFormat="1" applyFont="1" applyBorder="1" applyAlignment="1" applyProtection="1">
      <alignment horizontal="center" vertical="center" wrapText="1"/>
      <protection/>
    </xf>
    <xf numFmtId="0" fontId="8" fillId="0" borderId="12" xfId="67" applyNumberFormat="1" applyFont="1" applyBorder="1" applyAlignment="1" applyProtection="1">
      <alignment horizontal="center" vertical="center"/>
      <protection/>
    </xf>
    <xf numFmtId="177" fontId="8" fillId="0" borderId="11" xfId="69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百分比 3" xfId="64"/>
    <cellStyle name="常规 2" xfId="65"/>
    <cellStyle name="常规 3" xfId="66"/>
    <cellStyle name="常规_Sheet1" xfId="67"/>
    <cellStyle name="常规_Sheet1_1" xfId="68"/>
    <cellStyle name="常规_Sheet1_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20" sqref="D2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6" t="s">
        <v>1</v>
      </c>
      <c r="B2" s="56"/>
      <c r="C2" s="56"/>
      <c r="D2" s="56"/>
    </row>
    <row r="3" spans="1:4" ht="10.5" customHeight="1">
      <c r="A3" s="59" t="s">
        <v>2</v>
      </c>
      <c r="B3" s="59"/>
      <c r="C3" s="59"/>
      <c r="D3" s="59"/>
    </row>
    <row r="4" spans="1:4" ht="15.75" customHeight="1">
      <c r="A4" s="18" t="s">
        <v>3</v>
      </c>
      <c r="B4" s="18"/>
      <c r="C4" s="17" t="s">
        <v>4</v>
      </c>
      <c r="D4" s="17"/>
    </row>
    <row r="5" spans="1:4" ht="15.75" customHeight="1">
      <c r="A5" s="18" t="s">
        <v>5</v>
      </c>
      <c r="B5" s="18" t="s">
        <v>6</v>
      </c>
      <c r="C5" s="17" t="s">
        <v>5</v>
      </c>
      <c r="D5" s="18" t="s">
        <v>6</v>
      </c>
    </row>
    <row r="6" spans="1:4" ht="15.75" customHeight="1">
      <c r="A6" s="135" t="s">
        <v>7</v>
      </c>
      <c r="B6" s="69">
        <f>D12+D13</f>
        <v>813.5899999999999</v>
      </c>
      <c r="C6" s="136" t="s">
        <v>8</v>
      </c>
      <c r="D6" s="137"/>
    </row>
    <row r="7" spans="1:4" ht="15.75" customHeight="1">
      <c r="A7" s="68" t="s">
        <v>9</v>
      </c>
      <c r="B7" s="138"/>
      <c r="C7" s="70" t="s">
        <v>10</v>
      </c>
      <c r="D7" s="76"/>
    </row>
    <row r="8" spans="1:4" ht="15.75" customHeight="1">
      <c r="A8" s="68" t="s">
        <v>11</v>
      </c>
      <c r="B8" s="138"/>
      <c r="C8" s="70" t="s">
        <v>12</v>
      </c>
      <c r="D8" s="76"/>
    </row>
    <row r="9" spans="1:4" ht="15.75" customHeight="1">
      <c r="A9" s="139" t="s">
        <v>13</v>
      </c>
      <c r="B9" s="140"/>
      <c r="C9" s="141" t="s">
        <v>14</v>
      </c>
      <c r="D9" s="142"/>
    </row>
    <row r="10" spans="1:4" ht="15.75" customHeight="1">
      <c r="A10" s="143" t="s">
        <v>15</v>
      </c>
      <c r="B10" s="144"/>
      <c r="C10" s="143" t="s">
        <v>16</v>
      </c>
      <c r="D10" s="145"/>
    </row>
    <row r="11" spans="1:4" ht="15.75" customHeight="1">
      <c r="A11" s="68" t="s">
        <v>17</v>
      </c>
      <c r="B11" s="138"/>
      <c r="C11" s="70" t="s">
        <v>18</v>
      </c>
      <c r="D11" s="76"/>
    </row>
    <row r="12" spans="1:4" ht="15.75" customHeight="1">
      <c r="A12" s="68" t="s">
        <v>19</v>
      </c>
      <c r="B12" s="138"/>
      <c r="C12" s="70" t="s">
        <v>20</v>
      </c>
      <c r="D12" s="76">
        <f>492.78+68.15+186.26</f>
        <v>747.1899999999999</v>
      </c>
    </row>
    <row r="13" spans="1:4" ht="15.75" customHeight="1">
      <c r="A13" s="68" t="s">
        <v>21</v>
      </c>
      <c r="B13" s="138"/>
      <c r="C13" s="70" t="s">
        <v>22</v>
      </c>
      <c r="D13" s="76">
        <f>54.86+11.54</f>
        <v>66.4</v>
      </c>
    </row>
    <row r="14" spans="1:4" ht="15.75" customHeight="1">
      <c r="A14" s="68" t="s">
        <v>23</v>
      </c>
      <c r="B14" s="146" t="s">
        <v>24</v>
      </c>
      <c r="C14" s="70" t="s">
        <v>25</v>
      </c>
      <c r="D14" s="76"/>
    </row>
    <row r="15" spans="1:4" ht="15.75" customHeight="1">
      <c r="A15" s="68" t="s">
        <v>23</v>
      </c>
      <c r="B15" s="146" t="s">
        <v>24</v>
      </c>
      <c r="C15" s="70" t="s">
        <v>26</v>
      </c>
      <c r="D15" s="76"/>
    </row>
    <row r="16" spans="1:4" ht="15.75" customHeight="1">
      <c r="A16" s="68" t="s">
        <v>23</v>
      </c>
      <c r="B16" s="146" t="s">
        <v>24</v>
      </c>
      <c r="C16" s="70" t="s">
        <v>27</v>
      </c>
      <c r="D16" s="76"/>
    </row>
    <row r="17" spans="1:4" ht="15.75" customHeight="1">
      <c r="A17" s="68" t="s">
        <v>23</v>
      </c>
      <c r="B17" s="146" t="s">
        <v>24</v>
      </c>
      <c r="C17" s="70" t="s">
        <v>28</v>
      </c>
      <c r="D17" s="76"/>
    </row>
    <row r="18" spans="1:4" ht="15.75" customHeight="1">
      <c r="A18" s="68" t="s">
        <v>23</v>
      </c>
      <c r="B18" s="146" t="s">
        <v>24</v>
      </c>
      <c r="C18" s="70" t="s">
        <v>29</v>
      </c>
      <c r="D18" s="76"/>
    </row>
    <row r="19" spans="1:4" ht="15.75" customHeight="1">
      <c r="A19" s="68" t="s">
        <v>23</v>
      </c>
      <c r="B19" s="146" t="s">
        <v>24</v>
      </c>
      <c r="C19" s="70" t="s">
        <v>30</v>
      </c>
      <c r="D19" s="76"/>
    </row>
    <row r="20" spans="1:4" ht="15.75" customHeight="1">
      <c r="A20" s="68" t="s">
        <v>23</v>
      </c>
      <c r="B20" s="146" t="s">
        <v>24</v>
      </c>
      <c r="C20" s="70" t="s">
        <v>31</v>
      </c>
      <c r="D20" s="76"/>
    </row>
    <row r="21" spans="1:4" ht="15.75" customHeight="1">
      <c r="A21" s="68" t="s">
        <v>23</v>
      </c>
      <c r="B21" s="146" t="s">
        <v>24</v>
      </c>
      <c r="C21" s="70" t="s">
        <v>32</v>
      </c>
      <c r="D21" s="76"/>
    </row>
    <row r="22" spans="1:4" ht="15.75" customHeight="1">
      <c r="A22" s="68" t="s">
        <v>23</v>
      </c>
      <c r="B22" s="146" t="s">
        <v>24</v>
      </c>
      <c r="C22" s="70" t="s">
        <v>33</v>
      </c>
      <c r="D22" s="76"/>
    </row>
    <row r="23" spans="1:4" ht="15.75" customHeight="1">
      <c r="A23" s="68" t="s">
        <v>23</v>
      </c>
      <c r="B23" s="146" t="s">
        <v>24</v>
      </c>
      <c r="C23" s="70" t="s">
        <v>34</v>
      </c>
      <c r="D23" s="76"/>
    </row>
    <row r="24" spans="1:4" ht="15.75" customHeight="1">
      <c r="A24" s="68" t="s">
        <v>23</v>
      </c>
      <c r="B24" s="146" t="s">
        <v>24</v>
      </c>
      <c r="C24" s="70" t="s">
        <v>35</v>
      </c>
      <c r="D24" s="76"/>
    </row>
    <row r="25" spans="1:4" ht="15.75" customHeight="1">
      <c r="A25" s="68" t="s">
        <v>23</v>
      </c>
      <c r="B25" s="146" t="s">
        <v>24</v>
      </c>
      <c r="C25" s="70" t="s">
        <v>36</v>
      </c>
      <c r="D25" s="76"/>
    </row>
    <row r="26" spans="1:4" ht="15.75" customHeight="1">
      <c r="A26" s="68" t="s">
        <v>23</v>
      </c>
      <c r="B26" s="146" t="s">
        <v>24</v>
      </c>
      <c r="C26" s="70" t="s">
        <v>37</v>
      </c>
      <c r="D26" s="76"/>
    </row>
    <row r="27" spans="1:4" ht="15.75" customHeight="1">
      <c r="A27" s="68" t="s">
        <v>23</v>
      </c>
      <c r="B27" s="146" t="s">
        <v>24</v>
      </c>
      <c r="C27" s="70" t="s">
        <v>38</v>
      </c>
      <c r="D27" s="76"/>
    </row>
    <row r="28" spans="1:4" ht="15.75" customHeight="1">
      <c r="A28" s="68" t="s">
        <v>23</v>
      </c>
      <c r="B28" s="146" t="s">
        <v>24</v>
      </c>
      <c r="C28" s="70" t="s">
        <v>39</v>
      </c>
      <c r="D28" s="76"/>
    </row>
    <row r="29" spans="1:4" ht="15.75" customHeight="1">
      <c r="A29" s="68" t="s">
        <v>23</v>
      </c>
      <c r="B29" s="146" t="s">
        <v>24</v>
      </c>
      <c r="C29" s="70" t="s">
        <v>40</v>
      </c>
      <c r="D29" s="76"/>
    </row>
    <row r="30" spans="1:4" ht="15.75" customHeight="1">
      <c r="A30" s="68" t="s">
        <v>23</v>
      </c>
      <c r="B30" s="146" t="s">
        <v>24</v>
      </c>
      <c r="C30" s="70" t="s">
        <v>41</v>
      </c>
      <c r="D30" s="76"/>
    </row>
    <row r="31" spans="1:4" ht="15.75" customHeight="1">
      <c r="A31" s="68" t="s">
        <v>23</v>
      </c>
      <c r="B31" s="146" t="s">
        <v>24</v>
      </c>
      <c r="C31" s="70" t="s">
        <v>42</v>
      </c>
      <c r="D31" s="76"/>
    </row>
    <row r="32" spans="1:4" ht="15.75" customHeight="1">
      <c r="A32" s="78" t="s">
        <v>23</v>
      </c>
      <c r="B32" s="146" t="s">
        <v>24</v>
      </c>
      <c r="C32" s="70" t="s">
        <v>43</v>
      </c>
      <c r="D32" s="76"/>
    </row>
    <row r="33" spans="1:4" ht="15.75" customHeight="1">
      <c r="A33" s="78" t="s">
        <v>23</v>
      </c>
      <c r="B33" s="146" t="s">
        <v>24</v>
      </c>
      <c r="C33" s="70" t="s">
        <v>44</v>
      </c>
      <c r="D33" s="76"/>
    </row>
    <row r="34" spans="1:4" ht="15.75" customHeight="1">
      <c r="A34" s="147" t="s">
        <v>45</v>
      </c>
      <c r="B34" s="148">
        <f>B6</f>
        <v>813.5899999999999</v>
      </c>
      <c r="C34" s="149" t="s">
        <v>46</v>
      </c>
      <c r="D34" s="150">
        <f>B34</f>
        <v>813.5899999999999</v>
      </c>
    </row>
    <row r="35" spans="1:11" ht="24.75" customHeight="1">
      <c r="A35" s="151" t="s">
        <v>47</v>
      </c>
      <c r="B35" s="151"/>
      <c r="C35" s="151"/>
      <c r="D35" s="151"/>
      <c r="E35" s="152"/>
      <c r="F35" s="152"/>
      <c r="G35" s="152"/>
      <c r="H35" s="152"/>
      <c r="I35" s="152"/>
      <c r="J35" s="152"/>
      <c r="K35" s="152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F23" sqref="F23"/>
    </sheetView>
  </sheetViews>
  <sheetFormatPr defaultColWidth="8.00390625" defaultRowHeight="14.25"/>
  <cols>
    <col min="1" max="1" width="9.625" style="0" customWidth="1"/>
    <col min="2" max="2" width="28.50390625" style="0" customWidth="1"/>
    <col min="3" max="4" width="11.75390625" style="0" customWidth="1"/>
    <col min="5" max="10" width="10.25390625" style="0" customWidth="1"/>
    <col min="11" max="11" width="9.75390625" style="0" customWidth="1"/>
  </cols>
  <sheetData>
    <row r="1" spans="1:11" ht="15" customHeight="1">
      <c r="A1" s="15" t="s">
        <v>23</v>
      </c>
      <c r="B1" s="16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6" t="s">
        <v>23</v>
      </c>
      <c r="I3" s="16" t="s">
        <v>23</v>
      </c>
      <c r="J3" s="16" t="s">
        <v>23</v>
      </c>
      <c r="K3" s="2" t="s">
        <v>2</v>
      </c>
    </row>
    <row r="4" spans="1:11" ht="23.25" customHeight="1">
      <c r="A4" s="114" t="s">
        <v>50</v>
      </c>
      <c r="B4" s="115"/>
      <c r="C4" s="114" t="s">
        <v>51</v>
      </c>
      <c r="D4" s="114" t="s">
        <v>52</v>
      </c>
      <c r="E4" s="114" t="s">
        <v>53</v>
      </c>
      <c r="F4" s="114" t="s">
        <v>54</v>
      </c>
      <c r="G4" s="114" t="s">
        <v>55</v>
      </c>
      <c r="H4" s="114" t="s">
        <v>56</v>
      </c>
      <c r="I4" s="114" t="s">
        <v>57</v>
      </c>
      <c r="J4" s="114" t="s">
        <v>58</v>
      </c>
      <c r="K4" s="114" t="s">
        <v>59</v>
      </c>
    </row>
    <row r="5" spans="1:11" ht="39" customHeight="1">
      <c r="A5" s="116" t="s">
        <v>60</v>
      </c>
      <c r="B5" s="117" t="s">
        <v>61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9.5" customHeight="1">
      <c r="A6" s="118" t="s">
        <v>24</v>
      </c>
      <c r="B6" s="119" t="s">
        <v>51</v>
      </c>
      <c r="C6" s="120">
        <v>813.59</v>
      </c>
      <c r="D6" s="120">
        <v>813.59</v>
      </c>
      <c r="E6" s="121"/>
      <c r="F6" s="121"/>
      <c r="G6" s="121"/>
      <c r="H6" s="121"/>
      <c r="I6" s="121"/>
      <c r="J6" s="121"/>
      <c r="K6" s="121"/>
    </row>
    <row r="7" spans="1:11" ht="21" customHeight="1">
      <c r="A7" s="122">
        <v>207</v>
      </c>
      <c r="B7" s="123" t="s">
        <v>62</v>
      </c>
      <c r="C7" s="50">
        <v>747.19</v>
      </c>
      <c r="D7" s="50">
        <v>747.19</v>
      </c>
      <c r="E7" s="121"/>
      <c r="F7" s="121"/>
      <c r="G7" s="121"/>
      <c r="H7" s="121"/>
      <c r="I7" s="121"/>
      <c r="J7" s="121"/>
      <c r="K7" s="121"/>
    </row>
    <row r="8" spans="1:11" ht="25.5" customHeight="1">
      <c r="A8" s="122" t="s">
        <v>63</v>
      </c>
      <c r="B8" s="124" t="s">
        <v>64</v>
      </c>
      <c r="C8" s="50">
        <v>655.07</v>
      </c>
      <c r="D8" s="50">
        <f>C8</f>
        <v>655.07</v>
      </c>
      <c r="E8" s="121"/>
      <c r="F8" s="121"/>
      <c r="G8" s="121"/>
      <c r="H8" s="121"/>
      <c r="I8" s="121"/>
      <c r="J8" s="121"/>
      <c r="K8" s="121"/>
    </row>
    <row r="9" spans="1:11" ht="25.5" customHeight="1">
      <c r="A9" s="53" t="s">
        <v>65</v>
      </c>
      <c r="B9" s="54" t="s">
        <v>66</v>
      </c>
      <c r="C9" s="50">
        <v>139.26</v>
      </c>
      <c r="D9" s="50">
        <v>139.26</v>
      </c>
      <c r="E9" s="121"/>
      <c r="F9" s="121"/>
      <c r="G9" s="121"/>
      <c r="H9" s="121"/>
      <c r="I9" s="121"/>
      <c r="J9" s="121"/>
      <c r="K9" s="121"/>
    </row>
    <row r="10" spans="1:11" ht="25.5" customHeight="1">
      <c r="A10" s="53" t="s">
        <v>67</v>
      </c>
      <c r="B10" s="54" t="s">
        <v>68</v>
      </c>
      <c r="C10" s="50">
        <v>139.26</v>
      </c>
      <c r="D10" s="50">
        <v>139.26</v>
      </c>
      <c r="E10" s="121"/>
      <c r="F10" s="121"/>
      <c r="G10" s="121"/>
      <c r="H10" s="121"/>
      <c r="I10" s="121"/>
      <c r="J10" s="121"/>
      <c r="K10" s="121"/>
    </row>
    <row r="11" spans="1:11" ht="25.5" customHeight="1">
      <c r="A11" s="53" t="s">
        <v>69</v>
      </c>
      <c r="B11" s="54" t="s">
        <v>70</v>
      </c>
      <c r="C11" s="50">
        <v>47</v>
      </c>
      <c r="D11" s="50">
        <v>47</v>
      </c>
      <c r="E11" s="121"/>
      <c r="F11" s="121"/>
      <c r="G11" s="121"/>
      <c r="H11" s="121"/>
      <c r="I11" s="121"/>
      <c r="J11" s="121"/>
      <c r="K11" s="121"/>
    </row>
    <row r="12" spans="1:11" ht="25.5" customHeight="1">
      <c r="A12" s="53" t="s">
        <v>67</v>
      </c>
      <c r="B12" s="54" t="s">
        <v>68</v>
      </c>
      <c r="C12" s="50">
        <v>47</v>
      </c>
      <c r="D12" s="50">
        <v>47</v>
      </c>
      <c r="E12" s="121"/>
      <c r="F12" s="121"/>
      <c r="G12" s="121"/>
      <c r="H12" s="121"/>
      <c r="I12" s="121"/>
      <c r="J12" s="121"/>
      <c r="K12" s="121"/>
    </row>
    <row r="13" spans="1:11" ht="24.75" customHeight="1">
      <c r="A13" s="122" t="s">
        <v>71</v>
      </c>
      <c r="B13" s="125" t="s">
        <v>72</v>
      </c>
      <c r="C13" s="50">
        <f>65.96</f>
        <v>65.96</v>
      </c>
      <c r="D13" s="50">
        <f>C13</f>
        <v>65.96</v>
      </c>
      <c r="E13" s="121"/>
      <c r="F13" s="121"/>
      <c r="G13" s="121"/>
      <c r="H13" s="121"/>
      <c r="I13" s="121"/>
      <c r="J13" s="121"/>
      <c r="K13" s="121"/>
    </row>
    <row r="14" spans="1:11" ht="24.75" customHeight="1">
      <c r="A14" s="122">
        <v>806006</v>
      </c>
      <c r="B14" s="125" t="s">
        <v>73</v>
      </c>
      <c r="C14" s="50">
        <v>65.96</v>
      </c>
      <c r="D14" s="50">
        <f>C14</f>
        <v>65.96</v>
      </c>
      <c r="E14" s="121"/>
      <c r="F14" s="121"/>
      <c r="G14" s="121"/>
      <c r="H14" s="121"/>
      <c r="I14" s="121"/>
      <c r="J14" s="121"/>
      <c r="K14" s="121"/>
    </row>
    <row r="15" spans="1:11" ht="24.75" customHeight="1">
      <c r="A15" s="53" t="s">
        <v>74</v>
      </c>
      <c r="B15" s="54" t="s">
        <v>75</v>
      </c>
      <c r="C15" s="50">
        <v>68.15</v>
      </c>
      <c r="D15" s="50">
        <v>68.15</v>
      </c>
      <c r="E15" s="121"/>
      <c r="F15" s="121"/>
      <c r="G15" s="121"/>
      <c r="H15" s="121"/>
      <c r="I15" s="121"/>
      <c r="J15" s="121"/>
      <c r="K15" s="121"/>
    </row>
    <row r="16" spans="1:11" ht="24.75" customHeight="1">
      <c r="A16" s="53" t="s">
        <v>76</v>
      </c>
      <c r="B16" s="54" t="s">
        <v>77</v>
      </c>
      <c r="C16" s="50">
        <v>68.15</v>
      </c>
      <c r="D16" s="50">
        <v>68.15</v>
      </c>
      <c r="E16" s="121"/>
      <c r="F16" s="121"/>
      <c r="G16" s="121"/>
      <c r="H16" s="121"/>
      <c r="I16" s="121"/>
      <c r="J16" s="121"/>
      <c r="K16" s="121"/>
    </row>
    <row r="17" spans="1:11" ht="21" customHeight="1">
      <c r="A17" s="122" t="s">
        <v>78</v>
      </c>
      <c r="B17" s="125" t="s">
        <v>79</v>
      </c>
      <c r="C17" s="50">
        <v>100.61</v>
      </c>
      <c r="D17" s="50">
        <f aca="true" t="shared" si="0" ref="D17:D37">C17</f>
        <v>100.61</v>
      </c>
      <c r="E17" s="121"/>
      <c r="F17" s="121"/>
      <c r="G17" s="121"/>
      <c r="H17" s="121"/>
      <c r="I17" s="121"/>
      <c r="J17" s="121"/>
      <c r="K17" s="121"/>
    </row>
    <row r="18" spans="1:11" ht="21" customHeight="1">
      <c r="A18" s="122">
        <v>806001</v>
      </c>
      <c r="B18" s="125" t="s">
        <v>80</v>
      </c>
      <c r="C18" s="50">
        <v>5</v>
      </c>
      <c r="D18" s="50">
        <f t="shared" si="0"/>
        <v>5</v>
      </c>
      <c r="E18" s="121"/>
      <c r="F18" s="121"/>
      <c r="G18" s="121"/>
      <c r="H18" s="121"/>
      <c r="I18" s="121"/>
      <c r="J18" s="121"/>
      <c r="K18" s="121"/>
    </row>
    <row r="19" spans="1:11" ht="21" customHeight="1">
      <c r="A19" s="122">
        <v>806005</v>
      </c>
      <c r="B19" s="125" t="s">
        <v>81</v>
      </c>
      <c r="C19" s="50">
        <v>95.61</v>
      </c>
      <c r="D19" s="50">
        <f t="shared" si="0"/>
        <v>95.61</v>
      </c>
      <c r="E19" s="121"/>
      <c r="F19" s="121"/>
      <c r="G19" s="121"/>
      <c r="H19" s="121"/>
      <c r="I19" s="121"/>
      <c r="J19" s="121"/>
      <c r="K19" s="121"/>
    </row>
    <row r="20" spans="1:11" ht="24" customHeight="1">
      <c r="A20" s="122">
        <v>12</v>
      </c>
      <c r="B20" s="125" t="s">
        <v>82</v>
      </c>
      <c r="C20" s="50">
        <v>52.95</v>
      </c>
      <c r="D20" s="50">
        <f t="shared" si="0"/>
        <v>52.95</v>
      </c>
      <c r="E20" s="121"/>
      <c r="F20" s="121"/>
      <c r="G20" s="121"/>
      <c r="H20" s="121"/>
      <c r="I20" s="121"/>
      <c r="J20" s="121"/>
      <c r="K20" s="121"/>
    </row>
    <row r="21" spans="1:11" ht="21" customHeight="1">
      <c r="A21" s="122">
        <v>806002</v>
      </c>
      <c r="B21" s="125" t="s">
        <v>83</v>
      </c>
      <c r="C21" s="50">
        <v>52.95</v>
      </c>
      <c r="D21" s="50">
        <f t="shared" si="0"/>
        <v>52.95</v>
      </c>
      <c r="E21" s="121"/>
      <c r="F21" s="121"/>
      <c r="G21" s="121"/>
      <c r="H21" s="121"/>
      <c r="I21" s="121"/>
      <c r="J21" s="121"/>
      <c r="K21" s="121"/>
    </row>
    <row r="22" spans="1:11" ht="24.75" customHeight="1">
      <c r="A22" s="122">
        <v>14</v>
      </c>
      <c r="B22" s="125" t="s">
        <v>84</v>
      </c>
      <c r="C22" s="50">
        <v>181.15</v>
      </c>
      <c r="D22" s="50">
        <f t="shared" si="0"/>
        <v>181.15</v>
      </c>
      <c r="E22" s="121"/>
      <c r="F22" s="121"/>
      <c r="G22" s="121"/>
      <c r="H22" s="121"/>
      <c r="I22" s="121"/>
      <c r="J22" s="121"/>
      <c r="K22" s="121"/>
    </row>
    <row r="23" spans="1:11" ht="21" customHeight="1">
      <c r="A23" s="122">
        <v>806001</v>
      </c>
      <c r="B23" s="125" t="s">
        <v>80</v>
      </c>
      <c r="C23" s="50">
        <v>181.15</v>
      </c>
      <c r="D23" s="50">
        <f t="shared" si="0"/>
        <v>181.15</v>
      </c>
      <c r="E23" s="121"/>
      <c r="F23" s="121"/>
      <c r="G23" s="121"/>
      <c r="H23" s="121"/>
      <c r="I23" s="121"/>
      <c r="J23" s="121"/>
      <c r="K23" s="121"/>
    </row>
    <row r="24" spans="1:11" ht="24" customHeight="1">
      <c r="A24" s="122" t="s">
        <v>85</v>
      </c>
      <c r="B24" s="125" t="s">
        <v>86</v>
      </c>
      <c r="C24" s="50">
        <v>3</v>
      </c>
      <c r="D24" s="50">
        <f t="shared" si="0"/>
        <v>3</v>
      </c>
      <c r="E24" s="121"/>
      <c r="F24" s="121"/>
      <c r="G24" s="121"/>
      <c r="H24" s="121"/>
      <c r="I24" s="121"/>
      <c r="J24" s="121"/>
      <c r="K24" s="121"/>
    </row>
    <row r="25" spans="1:11" ht="21" customHeight="1">
      <c r="A25" s="122">
        <v>99</v>
      </c>
      <c r="B25" s="125" t="s">
        <v>87</v>
      </c>
      <c r="C25" s="50">
        <v>3</v>
      </c>
      <c r="D25" s="50">
        <f t="shared" si="0"/>
        <v>3</v>
      </c>
      <c r="E25" s="121"/>
      <c r="F25" s="121"/>
      <c r="G25" s="121"/>
      <c r="H25" s="121"/>
      <c r="I25" s="121"/>
      <c r="J25" s="121"/>
      <c r="K25" s="121"/>
    </row>
    <row r="26" spans="1:11" ht="21" customHeight="1">
      <c r="A26" s="122">
        <v>806001</v>
      </c>
      <c r="B26" s="125" t="s">
        <v>80</v>
      </c>
      <c r="C26" s="50">
        <v>3</v>
      </c>
      <c r="D26" s="50">
        <f t="shared" si="0"/>
        <v>3</v>
      </c>
      <c r="E26" s="121"/>
      <c r="F26" s="121"/>
      <c r="G26" s="121"/>
      <c r="H26" s="121"/>
      <c r="I26" s="121"/>
      <c r="J26" s="121"/>
      <c r="K26" s="121"/>
    </row>
    <row r="27" spans="1:11" ht="24.75" customHeight="1">
      <c r="A27" s="122" t="s">
        <v>88</v>
      </c>
      <c r="B27" s="125" t="s">
        <v>89</v>
      </c>
      <c r="C27" s="50">
        <v>89.12</v>
      </c>
      <c r="D27" s="50">
        <f t="shared" si="0"/>
        <v>89.12</v>
      </c>
      <c r="E27" s="121"/>
      <c r="F27" s="121"/>
      <c r="G27" s="121"/>
      <c r="H27" s="121"/>
      <c r="I27" s="121"/>
      <c r="J27" s="121"/>
      <c r="K27" s="121"/>
    </row>
    <row r="28" spans="1:11" ht="21" customHeight="1">
      <c r="A28" s="122" t="s">
        <v>90</v>
      </c>
      <c r="B28" s="126" t="s">
        <v>91</v>
      </c>
      <c r="C28" s="55">
        <v>89.12</v>
      </c>
      <c r="D28" s="50">
        <f t="shared" si="0"/>
        <v>89.12</v>
      </c>
      <c r="E28" s="121"/>
      <c r="F28" s="121"/>
      <c r="G28" s="121"/>
      <c r="H28" s="121"/>
      <c r="I28" s="121"/>
      <c r="J28" s="121"/>
      <c r="K28" s="121"/>
    </row>
    <row r="29" spans="1:11" ht="21" customHeight="1">
      <c r="A29" s="122">
        <v>806004</v>
      </c>
      <c r="B29" s="125" t="s">
        <v>92</v>
      </c>
      <c r="C29" s="50">
        <v>89.12</v>
      </c>
      <c r="D29" s="50">
        <f t="shared" si="0"/>
        <v>89.12</v>
      </c>
      <c r="E29" s="127"/>
      <c r="F29" s="127"/>
      <c r="G29" s="127"/>
      <c r="H29" s="127"/>
      <c r="I29" s="127"/>
      <c r="J29" s="127"/>
      <c r="K29" s="127"/>
    </row>
    <row r="30" spans="1:11" ht="21" customHeight="1">
      <c r="A30" s="122">
        <v>208</v>
      </c>
      <c r="B30" s="128" t="s">
        <v>93</v>
      </c>
      <c r="C30" s="50">
        <v>66.4</v>
      </c>
      <c r="D30" s="50">
        <f t="shared" si="0"/>
        <v>66.4</v>
      </c>
      <c r="E30" s="127"/>
      <c r="F30" s="127"/>
      <c r="G30" s="127"/>
      <c r="H30" s="127"/>
      <c r="I30" s="127"/>
      <c r="J30" s="127"/>
      <c r="K30" s="127"/>
    </row>
    <row r="31" spans="1:11" ht="21" customHeight="1">
      <c r="A31" s="122" t="s">
        <v>94</v>
      </c>
      <c r="B31" s="129" t="s">
        <v>95</v>
      </c>
      <c r="C31" s="130">
        <v>66.4</v>
      </c>
      <c r="D31" s="50">
        <f t="shared" si="0"/>
        <v>66.4</v>
      </c>
      <c r="E31" s="131"/>
      <c r="F31" s="131"/>
      <c r="G31" s="131"/>
      <c r="H31" s="131"/>
      <c r="I31" s="131"/>
      <c r="J31" s="131"/>
      <c r="K31" s="131"/>
    </row>
    <row r="32" spans="1:11" ht="26.25" customHeight="1">
      <c r="A32" s="122" t="s">
        <v>94</v>
      </c>
      <c r="B32" s="125" t="s">
        <v>96</v>
      </c>
      <c r="C32" s="50">
        <v>66.4</v>
      </c>
      <c r="D32" s="50">
        <f t="shared" si="0"/>
        <v>66.4</v>
      </c>
      <c r="E32" s="121"/>
      <c r="F32" s="121"/>
      <c r="G32" s="121"/>
      <c r="H32" s="121"/>
      <c r="I32" s="121"/>
      <c r="J32" s="121"/>
      <c r="K32" s="121"/>
    </row>
    <row r="33" spans="1:11" ht="26.25" customHeight="1">
      <c r="A33" s="122" t="s">
        <v>97</v>
      </c>
      <c r="B33" s="132" t="s">
        <v>98</v>
      </c>
      <c r="C33" s="133">
        <v>11.54</v>
      </c>
      <c r="D33" s="50">
        <v>11.54</v>
      </c>
      <c r="E33" s="121"/>
      <c r="F33" s="121"/>
      <c r="G33" s="121"/>
      <c r="H33" s="121"/>
      <c r="I33" s="121"/>
      <c r="J33" s="121"/>
      <c r="K33" s="121"/>
    </row>
    <row r="34" spans="1:11" ht="24" customHeight="1">
      <c r="A34" s="122">
        <v>806001</v>
      </c>
      <c r="B34" s="126" t="s">
        <v>80</v>
      </c>
      <c r="C34" s="55">
        <v>21.78</v>
      </c>
      <c r="D34" s="50">
        <f>C34</f>
        <v>21.78</v>
      </c>
      <c r="E34" s="121"/>
      <c r="F34" s="121"/>
      <c r="G34" s="121"/>
      <c r="H34" s="121"/>
      <c r="I34" s="121"/>
      <c r="J34" s="121"/>
      <c r="K34" s="121"/>
    </row>
    <row r="35" spans="1:11" ht="24" customHeight="1">
      <c r="A35" s="122">
        <v>806002</v>
      </c>
      <c r="B35" s="125" t="s">
        <v>83</v>
      </c>
      <c r="C35" s="50">
        <v>6.38</v>
      </c>
      <c r="D35" s="50">
        <f>C35</f>
        <v>6.38</v>
      </c>
      <c r="E35" s="127"/>
      <c r="F35" s="127"/>
      <c r="G35" s="127"/>
      <c r="H35" s="127"/>
      <c r="I35" s="127"/>
      <c r="J35" s="127"/>
      <c r="K35" s="127"/>
    </row>
    <row r="36" spans="1:11" ht="24" customHeight="1">
      <c r="A36" s="122">
        <v>806004</v>
      </c>
      <c r="B36" s="129" t="s">
        <v>92</v>
      </c>
      <c r="C36" s="130">
        <v>8.41</v>
      </c>
      <c r="D36" s="50">
        <f>C36</f>
        <v>8.41</v>
      </c>
      <c r="E36" s="131"/>
      <c r="F36" s="131"/>
      <c r="G36" s="131"/>
      <c r="H36" s="131"/>
      <c r="I36" s="131"/>
      <c r="J36" s="131"/>
      <c r="K36" s="131"/>
    </row>
    <row r="37" spans="1:11" ht="24" customHeight="1">
      <c r="A37" s="122">
        <v>806005</v>
      </c>
      <c r="B37" s="125" t="s">
        <v>81</v>
      </c>
      <c r="C37" s="50">
        <v>10.26</v>
      </c>
      <c r="D37" s="50">
        <f>C37</f>
        <v>10.26</v>
      </c>
      <c r="E37" s="121"/>
      <c r="F37" s="121"/>
      <c r="G37" s="121"/>
      <c r="H37" s="121"/>
      <c r="I37" s="121"/>
      <c r="J37" s="121"/>
      <c r="K37" s="121"/>
    </row>
    <row r="38" spans="1:11" ht="24" customHeight="1">
      <c r="A38" s="122">
        <v>806006</v>
      </c>
      <c r="B38" s="125" t="s">
        <v>73</v>
      </c>
      <c r="C38" s="50">
        <v>8.03</v>
      </c>
      <c r="D38" s="50">
        <f>C38</f>
        <v>8.03</v>
      </c>
      <c r="E38" s="127"/>
      <c r="F38" s="127"/>
      <c r="G38" s="127"/>
      <c r="H38" s="127"/>
      <c r="I38" s="127"/>
      <c r="J38" s="127"/>
      <c r="K38" s="127"/>
    </row>
    <row r="39" spans="1:11" ht="15" customHeight="1">
      <c r="A39" s="134" t="s">
        <v>47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</row>
    <row r="48" ht="14.25">
      <c r="D48" s="14"/>
    </row>
  </sheetData>
  <sheetProtection/>
  <mergeCells count="14">
    <mergeCell ref="C1:K1"/>
    <mergeCell ref="A2:K2"/>
    <mergeCell ref="A3:G3"/>
    <mergeCell ref="A4:B4"/>
    <mergeCell ref="A39:K39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SheetLayoutView="100" workbookViewId="0" topLeftCell="C16">
      <selection activeCell="C8" sqref="C8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3" width="10.50390625" style="0" customWidth="1"/>
    <col min="4" max="5" width="10.625" style="0" customWidth="1"/>
    <col min="6" max="6" width="10.50390625" style="0" customWidth="1"/>
    <col min="7" max="7" width="9.625" style="0" customWidth="1"/>
    <col min="8" max="8" width="8.125" style="0" customWidth="1"/>
    <col min="9" max="14" width="5.87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2"/>
      <c r="Q1" s="102"/>
      <c r="R1" s="102"/>
      <c r="S1" s="102"/>
      <c r="T1" s="102"/>
    </row>
    <row r="2" spans="1:20" ht="36.75" customHeight="1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3"/>
      <c r="Q2" s="103"/>
      <c r="R2" s="103"/>
      <c r="S2" s="103"/>
      <c r="T2" s="103"/>
    </row>
    <row r="3" spans="4:15" ht="18.75" customHeight="1">
      <c r="D3" s="57" t="s">
        <v>23</v>
      </c>
      <c r="E3" s="57"/>
      <c r="F3" s="57"/>
      <c r="G3" s="58" t="s">
        <v>23</v>
      </c>
      <c r="H3" s="58" t="s">
        <v>23</v>
      </c>
      <c r="I3" s="58"/>
      <c r="J3" s="58"/>
      <c r="K3" s="58"/>
      <c r="L3" s="58" t="s">
        <v>23</v>
      </c>
      <c r="M3" s="58" t="s">
        <v>23</v>
      </c>
      <c r="N3" s="58"/>
      <c r="O3" s="59" t="s">
        <v>2</v>
      </c>
    </row>
    <row r="4" spans="1:15" ht="24" customHeight="1">
      <c r="A4" s="87" t="s">
        <v>50</v>
      </c>
      <c r="B4" s="88"/>
      <c r="C4" s="89" t="s">
        <v>51</v>
      </c>
      <c r="D4" s="90" t="s">
        <v>101</v>
      </c>
      <c r="E4" s="90"/>
      <c r="F4" s="90"/>
      <c r="G4" s="7"/>
      <c r="H4" s="91" t="s">
        <v>102</v>
      </c>
      <c r="I4" s="90"/>
      <c r="J4" s="90"/>
      <c r="K4" s="90"/>
      <c r="L4" s="90"/>
      <c r="M4" s="90"/>
      <c r="N4" s="90"/>
      <c r="O4" s="7"/>
    </row>
    <row r="5" spans="1:15" ht="25.5" customHeight="1">
      <c r="A5" s="92" t="s">
        <v>60</v>
      </c>
      <c r="B5" s="92" t="s">
        <v>61</v>
      </c>
      <c r="C5" s="93"/>
      <c r="D5" s="11" t="s">
        <v>103</v>
      </c>
      <c r="E5" s="11" t="s">
        <v>104</v>
      </c>
      <c r="F5" s="11" t="s">
        <v>105</v>
      </c>
      <c r="G5" s="11" t="s">
        <v>106</v>
      </c>
      <c r="H5" s="11" t="s">
        <v>103</v>
      </c>
      <c r="I5" s="11" t="s">
        <v>107</v>
      </c>
      <c r="J5" s="11" t="s">
        <v>105</v>
      </c>
      <c r="K5" s="11" t="s">
        <v>108</v>
      </c>
      <c r="L5" s="11" t="s">
        <v>109</v>
      </c>
      <c r="M5" s="11" t="s">
        <v>110</v>
      </c>
      <c r="N5" s="11" t="s">
        <v>111</v>
      </c>
      <c r="O5" s="11" t="s">
        <v>112</v>
      </c>
    </row>
    <row r="6" spans="1:15" ht="18" customHeight="1">
      <c r="A6" s="92"/>
      <c r="B6" s="92" t="s">
        <v>51</v>
      </c>
      <c r="C6" s="94">
        <f aca="true" t="shared" si="0" ref="C6:H6">C7+C30</f>
        <v>813.59</v>
      </c>
      <c r="D6" s="94">
        <f t="shared" si="0"/>
        <v>734.6999999999999</v>
      </c>
      <c r="E6" s="94">
        <f t="shared" si="0"/>
        <v>659.63</v>
      </c>
      <c r="F6" s="94">
        <f t="shared" si="0"/>
        <v>55.17</v>
      </c>
      <c r="G6" s="94">
        <f t="shared" si="0"/>
        <v>19.9</v>
      </c>
      <c r="H6" s="94">
        <f t="shared" si="0"/>
        <v>67.35</v>
      </c>
      <c r="I6" s="94"/>
      <c r="J6" s="94"/>
      <c r="K6" s="94"/>
      <c r="L6" s="94"/>
      <c r="M6" s="94"/>
      <c r="N6" s="94"/>
      <c r="O6" s="94">
        <v>67.35</v>
      </c>
    </row>
    <row r="7" spans="1:15" ht="27" customHeight="1">
      <c r="A7" s="47" t="s">
        <v>113</v>
      </c>
      <c r="B7" s="47" t="s">
        <v>114</v>
      </c>
      <c r="C7" s="50">
        <v>747.19</v>
      </c>
      <c r="D7" s="51">
        <f aca="true" t="shared" si="1" ref="D7:D15">E7+F7+G7</f>
        <v>679.8399999999999</v>
      </c>
      <c r="E7" s="95">
        <v>604.77</v>
      </c>
      <c r="F7" s="96">
        <v>55.17</v>
      </c>
      <c r="G7" s="96">
        <v>19.9</v>
      </c>
      <c r="H7" s="97">
        <f>O7</f>
        <v>67.35</v>
      </c>
      <c r="I7" s="94"/>
      <c r="J7" s="94"/>
      <c r="K7" s="94"/>
      <c r="L7" s="94"/>
      <c r="M7" s="94"/>
      <c r="N7" s="94"/>
      <c r="O7" s="94">
        <v>67.35</v>
      </c>
    </row>
    <row r="8" spans="1:15" ht="27" customHeight="1">
      <c r="A8" s="47" t="s">
        <v>115</v>
      </c>
      <c r="B8" s="47" t="s">
        <v>116</v>
      </c>
      <c r="C8" s="50">
        <v>655.07</v>
      </c>
      <c r="D8" s="51">
        <f t="shared" si="1"/>
        <v>595.07</v>
      </c>
      <c r="E8" s="95">
        <v>523.11</v>
      </c>
      <c r="F8" s="96">
        <v>52.2</v>
      </c>
      <c r="G8" s="96">
        <v>19.76</v>
      </c>
      <c r="H8" s="97">
        <f aca="true" t="shared" si="2" ref="H8:H38">O8</f>
        <v>60</v>
      </c>
      <c r="I8" s="94"/>
      <c r="J8" s="94"/>
      <c r="K8" s="94"/>
      <c r="L8" s="94"/>
      <c r="M8" s="94"/>
      <c r="N8" s="94"/>
      <c r="O8" s="94">
        <v>60</v>
      </c>
    </row>
    <row r="9" spans="1:15" ht="27" customHeight="1">
      <c r="A9" s="53" t="s">
        <v>65</v>
      </c>
      <c r="B9" s="54" t="s">
        <v>66</v>
      </c>
      <c r="C9" s="50">
        <v>139.26</v>
      </c>
      <c r="D9" s="51">
        <f t="shared" si="1"/>
        <v>139.26</v>
      </c>
      <c r="E9" s="95">
        <v>113.42</v>
      </c>
      <c r="F9" s="96">
        <v>22.65</v>
      </c>
      <c r="G9" s="96">
        <v>3.19</v>
      </c>
      <c r="H9" s="97">
        <f t="shared" si="2"/>
        <v>0</v>
      </c>
      <c r="I9" s="94"/>
      <c r="J9" s="104"/>
      <c r="K9" s="94"/>
      <c r="L9" s="94"/>
      <c r="M9" s="94"/>
      <c r="N9" s="94"/>
      <c r="O9" s="104">
        <v>0</v>
      </c>
    </row>
    <row r="10" spans="1:15" ht="27" customHeight="1">
      <c r="A10" s="53" t="s">
        <v>67</v>
      </c>
      <c r="B10" s="54" t="s">
        <v>68</v>
      </c>
      <c r="C10" s="50">
        <v>139.26</v>
      </c>
      <c r="D10" s="51">
        <f t="shared" si="1"/>
        <v>139.26</v>
      </c>
      <c r="E10" s="95">
        <v>113.42</v>
      </c>
      <c r="F10" s="96">
        <v>22.65</v>
      </c>
      <c r="G10" s="96">
        <v>3.19</v>
      </c>
      <c r="H10" s="97">
        <f t="shared" si="2"/>
        <v>0</v>
      </c>
      <c r="I10" s="94"/>
      <c r="J10" s="104"/>
      <c r="K10" s="94"/>
      <c r="L10" s="94"/>
      <c r="M10" s="94"/>
      <c r="N10" s="94"/>
      <c r="O10" s="104">
        <v>0</v>
      </c>
    </row>
    <row r="11" spans="1:15" ht="27" customHeight="1">
      <c r="A11" s="53" t="s">
        <v>69</v>
      </c>
      <c r="B11" s="54" t="s">
        <v>70</v>
      </c>
      <c r="C11" s="50">
        <v>47</v>
      </c>
      <c r="D11" s="51">
        <f t="shared" si="1"/>
        <v>329</v>
      </c>
      <c r="E11" s="51">
        <f aca="true" t="shared" si="3" ref="E11:G11">F11+G11+H11</f>
        <v>188</v>
      </c>
      <c r="F11" s="51">
        <f t="shared" si="3"/>
        <v>94</v>
      </c>
      <c r="G11" s="51">
        <f t="shared" si="3"/>
        <v>47</v>
      </c>
      <c r="H11" s="97">
        <f t="shared" si="2"/>
        <v>47</v>
      </c>
      <c r="I11" s="94"/>
      <c r="J11" s="104"/>
      <c r="K11" s="94"/>
      <c r="L11" s="94"/>
      <c r="M11" s="94"/>
      <c r="N11" s="94"/>
      <c r="O11" s="104">
        <v>47</v>
      </c>
    </row>
    <row r="12" spans="1:15" ht="27" customHeight="1">
      <c r="A12" s="53" t="s">
        <v>67</v>
      </c>
      <c r="B12" s="54" t="s">
        <v>68</v>
      </c>
      <c r="C12" s="50">
        <v>47</v>
      </c>
      <c r="D12" s="51">
        <f t="shared" si="1"/>
        <v>329</v>
      </c>
      <c r="E12" s="51">
        <f aca="true" t="shared" si="4" ref="E12:G12">F12+G12+H12</f>
        <v>188</v>
      </c>
      <c r="F12" s="51">
        <f t="shared" si="4"/>
        <v>94</v>
      </c>
      <c r="G12" s="51">
        <f t="shared" si="4"/>
        <v>47</v>
      </c>
      <c r="H12" s="97">
        <f t="shared" si="2"/>
        <v>47</v>
      </c>
      <c r="I12" s="94"/>
      <c r="J12" s="104"/>
      <c r="K12" s="94"/>
      <c r="L12" s="94"/>
      <c r="M12" s="94"/>
      <c r="N12" s="94"/>
      <c r="O12" s="104">
        <v>47</v>
      </c>
    </row>
    <row r="13" spans="1:15" ht="27" customHeight="1">
      <c r="A13" s="47" t="s">
        <v>117</v>
      </c>
      <c r="B13" s="47" t="s">
        <v>118</v>
      </c>
      <c r="C13" s="50">
        <v>65.96</v>
      </c>
      <c r="D13" s="51">
        <f t="shared" si="1"/>
        <v>65.96</v>
      </c>
      <c r="E13" s="95">
        <v>59.9</v>
      </c>
      <c r="F13" s="96">
        <v>5.95</v>
      </c>
      <c r="G13" s="96">
        <v>0.11</v>
      </c>
      <c r="H13" s="97">
        <f t="shared" si="2"/>
        <v>0</v>
      </c>
      <c r="I13" s="94"/>
      <c r="J13" s="105"/>
      <c r="K13" s="94"/>
      <c r="L13" s="94"/>
      <c r="M13" s="94"/>
      <c r="N13" s="94"/>
      <c r="O13" s="105">
        <v>0</v>
      </c>
    </row>
    <row r="14" spans="1:15" ht="27" customHeight="1">
      <c r="A14" s="47" t="s">
        <v>119</v>
      </c>
      <c r="B14" s="47" t="s">
        <v>120</v>
      </c>
      <c r="C14" s="50">
        <v>65.96</v>
      </c>
      <c r="D14" s="51">
        <f t="shared" si="1"/>
        <v>65.96</v>
      </c>
      <c r="E14" s="95">
        <v>59.9</v>
      </c>
      <c r="F14" s="96">
        <v>5.95</v>
      </c>
      <c r="G14" s="96">
        <v>0.11</v>
      </c>
      <c r="H14" s="97">
        <f t="shared" si="2"/>
        <v>0</v>
      </c>
      <c r="I14" s="94"/>
      <c r="J14" s="105"/>
      <c r="K14" s="94"/>
      <c r="L14" s="94"/>
      <c r="M14" s="94"/>
      <c r="N14" s="94"/>
      <c r="O14" s="105">
        <v>0</v>
      </c>
    </row>
    <row r="15" spans="1:15" ht="27" customHeight="1">
      <c r="A15" s="53" t="s">
        <v>74</v>
      </c>
      <c r="B15" s="54" t="s">
        <v>75</v>
      </c>
      <c r="C15" s="50">
        <v>68.15</v>
      </c>
      <c r="D15" s="51">
        <f t="shared" si="1"/>
        <v>68.14999999999999</v>
      </c>
      <c r="E15" s="95">
        <v>63.29</v>
      </c>
      <c r="F15" s="96">
        <v>2.87</v>
      </c>
      <c r="G15" s="96">
        <v>1.99</v>
      </c>
      <c r="H15" s="97">
        <f t="shared" si="2"/>
        <v>0</v>
      </c>
      <c r="I15" s="94"/>
      <c r="J15" s="106"/>
      <c r="K15" s="94"/>
      <c r="L15" s="94"/>
      <c r="M15" s="94"/>
      <c r="N15" s="94"/>
      <c r="O15" s="105">
        <v>0</v>
      </c>
    </row>
    <row r="16" spans="1:15" ht="27" customHeight="1">
      <c r="A16" s="53" t="s">
        <v>76</v>
      </c>
      <c r="B16" s="54" t="s">
        <v>77</v>
      </c>
      <c r="C16" s="50">
        <v>68.15</v>
      </c>
      <c r="D16" s="51">
        <v>68.15</v>
      </c>
      <c r="E16" s="95">
        <v>63.29</v>
      </c>
      <c r="F16" s="96">
        <v>2.87</v>
      </c>
      <c r="G16" s="96">
        <v>1.99</v>
      </c>
      <c r="H16" s="97">
        <f t="shared" si="2"/>
        <v>0</v>
      </c>
      <c r="I16" s="94"/>
      <c r="J16" s="106"/>
      <c r="K16" s="94"/>
      <c r="L16" s="94"/>
      <c r="M16" s="94"/>
      <c r="N16" s="94"/>
      <c r="O16" s="105">
        <v>0</v>
      </c>
    </row>
    <row r="17" spans="1:15" ht="27" customHeight="1">
      <c r="A17" s="47" t="s">
        <v>121</v>
      </c>
      <c r="B17" s="47" t="s">
        <v>122</v>
      </c>
      <c r="C17" s="50">
        <v>100.61</v>
      </c>
      <c r="D17" s="51">
        <f aca="true" t="shared" si="5" ref="D17:D38">E17+F17+G17</f>
        <v>95.6</v>
      </c>
      <c r="E17" s="95">
        <v>76.54</v>
      </c>
      <c r="F17" s="96">
        <v>5.27</v>
      </c>
      <c r="G17" s="96">
        <v>13.79</v>
      </c>
      <c r="H17" s="97">
        <f t="shared" si="2"/>
        <v>5</v>
      </c>
      <c r="I17" s="94"/>
      <c r="J17" s="94"/>
      <c r="K17" s="94"/>
      <c r="L17" s="94"/>
      <c r="M17" s="94"/>
      <c r="N17" s="94"/>
      <c r="O17" s="94">
        <v>5</v>
      </c>
    </row>
    <row r="18" spans="1:15" ht="27" customHeight="1">
      <c r="A18" s="47" t="s">
        <v>123</v>
      </c>
      <c r="B18" s="47" t="s">
        <v>124</v>
      </c>
      <c r="C18" s="50">
        <v>5</v>
      </c>
      <c r="D18" s="51">
        <f t="shared" si="5"/>
        <v>0</v>
      </c>
      <c r="E18" s="95">
        <v>0</v>
      </c>
      <c r="F18" s="96">
        <v>0</v>
      </c>
      <c r="G18" s="96">
        <v>0</v>
      </c>
      <c r="H18" s="97">
        <f t="shared" si="2"/>
        <v>5</v>
      </c>
      <c r="I18" s="94"/>
      <c r="J18" s="107"/>
      <c r="K18" s="94"/>
      <c r="L18" s="94"/>
      <c r="M18" s="94"/>
      <c r="N18" s="94"/>
      <c r="O18" s="107">
        <v>5</v>
      </c>
    </row>
    <row r="19" spans="1:15" ht="27" customHeight="1">
      <c r="A19" s="47" t="s">
        <v>125</v>
      </c>
      <c r="B19" s="47" t="s">
        <v>126</v>
      </c>
      <c r="C19" s="50">
        <v>95.61</v>
      </c>
      <c r="D19" s="51">
        <f t="shared" si="5"/>
        <v>95.60999999999999</v>
      </c>
      <c r="E19" s="95">
        <v>76.55</v>
      </c>
      <c r="F19" s="96">
        <v>5.27</v>
      </c>
      <c r="G19" s="96">
        <v>13.79</v>
      </c>
      <c r="H19" s="97">
        <f t="shared" si="2"/>
        <v>0</v>
      </c>
      <c r="I19" s="94"/>
      <c r="J19" s="107"/>
      <c r="K19" s="94"/>
      <c r="L19" s="94"/>
      <c r="M19" s="94"/>
      <c r="N19" s="94"/>
      <c r="O19" s="107">
        <v>0</v>
      </c>
    </row>
    <row r="20" spans="1:15" ht="27" customHeight="1">
      <c r="A20" s="98" t="s">
        <v>127</v>
      </c>
      <c r="B20" s="98" t="s">
        <v>128</v>
      </c>
      <c r="C20" s="55">
        <v>52.95</v>
      </c>
      <c r="D20" s="51">
        <f t="shared" si="5"/>
        <v>52.95</v>
      </c>
      <c r="E20" s="99">
        <v>47.74</v>
      </c>
      <c r="F20" s="100">
        <v>5.03</v>
      </c>
      <c r="G20" s="100">
        <v>0.18</v>
      </c>
      <c r="H20" s="97">
        <f t="shared" si="2"/>
        <v>0</v>
      </c>
      <c r="I20" s="108"/>
      <c r="J20" s="109"/>
      <c r="K20" s="108"/>
      <c r="L20" s="108"/>
      <c r="M20" s="108"/>
      <c r="N20" s="108"/>
      <c r="O20" s="109">
        <v>0</v>
      </c>
    </row>
    <row r="21" spans="1:15" ht="27" customHeight="1">
      <c r="A21" s="47" t="s">
        <v>129</v>
      </c>
      <c r="B21" s="47" t="s">
        <v>130</v>
      </c>
      <c r="C21" s="50">
        <v>52.95</v>
      </c>
      <c r="D21" s="51">
        <f t="shared" si="5"/>
        <v>52.95</v>
      </c>
      <c r="E21" s="97">
        <v>47.74</v>
      </c>
      <c r="F21" s="97">
        <v>5.03</v>
      </c>
      <c r="G21" s="97">
        <v>0.18</v>
      </c>
      <c r="H21" s="97">
        <f t="shared" si="2"/>
        <v>0</v>
      </c>
      <c r="I21" s="94"/>
      <c r="J21" s="94"/>
      <c r="K21" s="94"/>
      <c r="L21" s="94"/>
      <c r="M21" s="94"/>
      <c r="N21" s="94"/>
      <c r="O21" s="94">
        <v>0</v>
      </c>
    </row>
    <row r="22" spans="1:15" ht="27" customHeight="1">
      <c r="A22" s="47" t="s">
        <v>131</v>
      </c>
      <c r="B22" s="47" t="s">
        <v>132</v>
      </c>
      <c r="C22" s="50">
        <v>181.15</v>
      </c>
      <c r="D22" s="51">
        <f t="shared" si="5"/>
        <v>173.14</v>
      </c>
      <c r="E22" s="97">
        <v>162.21</v>
      </c>
      <c r="F22" s="97">
        <v>10.42</v>
      </c>
      <c r="G22" s="97">
        <v>0.51</v>
      </c>
      <c r="H22" s="97">
        <f t="shared" si="2"/>
        <v>8</v>
      </c>
      <c r="I22" s="94"/>
      <c r="J22" s="110"/>
      <c r="K22" s="94"/>
      <c r="L22" s="94"/>
      <c r="M22" s="94"/>
      <c r="N22" s="94"/>
      <c r="O22" s="110">
        <v>8</v>
      </c>
    </row>
    <row r="23" spans="1:15" ht="27" customHeight="1">
      <c r="A23" s="47" t="s">
        <v>123</v>
      </c>
      <c r="B23" s="47" t="s">
        <v>124</v>
      </c>
      <c r="C23" s="50">
        <v>181.15</v>
      </c>
      <c r="D23" s="51">
        <f t="shared" si="5"/>
        <v>173.14</v>
      </c>
      <c r="E23" s="97">
        <v>162.21</v>
      </c>
      <c r="F23" s="97">
        <v>10.42</v>
      </c>
      <c r="G23" s="97">
        <v>0.51</v>
      </c>
      <c r="H23" s="97">
        <f t="shared" si="2"/>
        <v>8</v>
      </c>
      <c r="I23" s="94"/>
      <c r="J23" s="110"/>
      <c r="K23" s="94"/>
      <c r="L23" s="94"/>
      <c r="M23" s="94"/>
      <c r="N23" s="94"/>
      <c r="O23" s="110">
        <v>8</v>
      </c>
    </row>
    <row r="24" spans="1:15" ht="31.5" customHeight="1">
      <c r="A24" s="47" t="s">
        <v>133</v>
      </c>
      <c r="B24" s="47" t="s">
        <v>134</v>
      </c>
      <c r="C24" s="50">
        <v>3</v>
      </c>
      <c r="D24" s="51">
        <f t="shared" si="5"/>
        <v>0</v>
      </c>
      <c r="E24" s="97">
        <v>0</v>
      </c>
      <c r="F24" s="97">
        <v>0</v>
      </c>
      <c r="G24" s="97">
        <v>0</v>
      </c>
      <c r="H24" s="97">
        <f t="shared" si="2"/>
        <v>3</v>
      </c>
      <c r="I24" s="94"/>
      <c r="J24" s="111"/>
      <c r="K24" s="94"/>
      <c r="L24" s="94"/>
      <c r="M24" s="94"/>
      <c r="N24" s="94"/>
      <c r="O24" s="111">
        <v>3</v>
      </c>
    </row>
    <row r="25" spans="1:15" ht="27.75" customHeight="1">
      <c r="A25" s="47" t="s">
        <v>135</v>
      </c>
      <c r="B25" s="47" t="s">
        <v>136</v>
      </c>
      <c r="C25" s="50">
        <v>3</v>
      </c>
      <c r="D25" s="51">
        <f t="shared" si="5"/>
        <v>0</v>
      </c>
      <c r="E25" s="97">
        <v>0</v>
      </c>
      <c r="F25" s="97">
        <v>0</v>
      </c>
      <c r="G25" s="97">
        <v>0</v>
      </c>
      <c r="H25" s="97">
        <f t="shared" si="2"/>
        <v>3</v>
      </c>
      <c r="I25" s="94"/>
      <c r="J25" s="112"/>
      <c r="K25" s="94"/>
      <c r="L25" s="94"/>
      <c r="M25" s="94"/>
      <c r="N25" s="94"/>
      <c r="O25" s="112">
        <v>3</v>
      </c>
    </row>
    <row r="26" spans="1:15" ht="24">
      <c r="A26" s="47" t="s">
        <v>123</v>
      </c>
      <c r="B26" s="47" t="s">
        <v>124</v>
      </c>
      <c r="C26" s="50">
        <v>3</v>
      </c>
      <c r="D26" s="51">
        <f t="shared" si="5"/>
        <v>0</v>
      </c>
      <c r="E26" s="97">
        <v>0</v>
      </c>
      <c r="F26" s="97">
        <v>0</v>
      </c>
      <c r="G26" s="97">
        <v>0</v>
      </c>
      <c r="H26" s="97">
        <f t="shared" si="2"/>
        <v>3</v>
      </c>
      <c r="I26" s="94"/>
      <c r="J26" s="112"/>
      <c r="K26" s="94"/>
      <c r="L26" s="94"/>
      <c r="M26" s="94"/>
      <c r="N26" s="94"/>
      <c r="O26" s="112">
        <v>3</v>
      </c>
    </row>
    <row r="27" spans="1:15" ht="27" customHeight="1">
      <c r="A27" s="47" t="s">
        <v>137</v>
      </c>
      <c r="B27" s="47" t="s">
        <v>138</v>
      </c>
      <c r="C27" s="50">
        <v>89.12</v>
      </c>
      <c r="D27" s="51">
        <f t="shared" si="5"/>
        <v>84.72999999999999</v>
      </c>
      <c r="E27" s="97">
        <v>81.66</v>
      </c>
      <c r="F27" s="97">
        <v>2.97</v>
      </c>
      <c r="G27" s="97">
        <v>0.1</v>
      </c>
      <c r="H27" s="97">
        <f t="shared" si="2"/>
        <v>4.35</v>
      </c>
      <c r="I27" s="94"/>
      <c r="J27" s="112"/>
      <c r="K27" s="94"/>
      <c r="L27" s="94"/>
      <c r="M27" s="94"/>
      <c r="N27" s="94"/>
      <c r="O27" s="112">
        <v>4.35</v>
      </c>
    </row>
    <row r="28" spans="1:15" ht="33.75" customHeight="1">
      <c r="A28" s="47" t="s">
        <v>139</v>
      </c>
      <c r="B28" s="47" t="s">
        <v>140</v>
      </c>
      <c r="C28" s="50">
        <v>89.12</v>
      </c>
      <c r="D28" s="51">
        <f t="shared" si="5"/>
        <v>84.72999999999999</v>
      </c>
      <c r="E28" s="97">
        <v>81.66</v>
      </c>
      <c r="F28" s="97">
        <v>2.97</v>
      </c>
      <c r="G28" s="97">
        <v>0.1</v>
      </c>
      <c r="H28" s="97">
        <f t="shared" si="2"/>
        <v>4.35</v>
      </c>
      <c r="I28" s="94"/>
      <c r="J28" s="112"/>
      <c r="K28" s="94"/>
      <c r="L28" s="94"/>
      <c r="M28" s="94"/>
      <c r="N28" s="94"/>
      <c r="O28" s="112">
        <v>4.35</v>
      </c>
    </row>
    <row r="29" spans="1:15" ht="24">
      <c r="A29" s="47" t="s">
        <v>141</v>
      </c>
      <c r="B29" s="47" t="s">
        <v>142</v>
      </c>
      <c r="C29" s="50">
        <v>89.12</v>
      </c>
      <c r="D29" s="51">
        <f t="shared" si="5"/>
        <v>84.72999999999999</v>
      </c>
      <c r="E29" s="95">
        <v>81.66</v>
      </c>
      <c r="F29" s="96">
        <v>2.97</v>
      </c>
      <c r="G29" s="96">
        <v>0.1</v>
      </c>
      <c r="H29" s="97">
        <f t="shared" si="2"/>
        <v>4.35</v>
      </c>
      <c r="I29" s="94"/>
      <c r="J29" s="112"/>
      <c r="K29" s="94"/>
      <c r="L29" s="94"/>
      <c r="M29" s="94"/>
      <c r="N29" s="94"/>
      <c r="O29" s="112">
        <v>4.35</v>
      </c>
    </row>
    <row r="30" spans="1:15" ht="25.5" customHeight="1">
      <c r="A30" s="47" t="s">
        <v>143</v>
      </c>
      <c r="B30" s="47" t="s">
        <v>144</v>
      </c>
      <c r="C30" s="50">
        <f>C33+C34+C35+C36+C37+C38</f>
        <v>66.39999999999999</v>
      </c>
      <c r="D30" s="51">
        <f t="shared" si="5"/>
        <v>54.86</v>
      </c>
      <c r="E30" s="95">
        <v>54.86</v>
      </c>
      <c r="F30" s="96">
        <v>0</v>
      </c>
      <c r="G30" s="96">
        <v>0</v>
      </c>
      <c r="H30" s="97">
        <f t="shared" si="2"/>
        <v>0</v>
      </c>
      <c r="I30" s="94"/>
      <c r="J30" s="113"/>
      <c r="K30" s="94"/>
      <c r="L30" s="94"/>
      <c r="M30" s="94"/>
      <c r="N30" s="94"/>
      <c r="O30" s="105">
        <v>0</v>
      </c>
    </row>
    <row r="31" spans="1:15" ht="25.5" customHeight="1">
      <c r="A31" s="47" t="s">
        <v>145</v>
      </c>
      <c r="B31" s="47" t="s">
        <v>146</v>
      </c>
      <c r="C31" s="50">
        <v>66.4</v>
      </c>
      <c r="D31" s="51">
        <f t="shared" si="5"/>
        <v>54.86</v>
      </c>
      <c r="E31" s="95">
        <v>54.86</v>
      </c>
      <c r="F31" s="96">
        <v>0</v>
      </c>
      <c r="G31" s="96">
        <v>0</v>
      </c>
      <c r="H31" s="97">
        <f t="shared" si="2"/>
        <v>0</v>
      </c>
      <c r="I31" s="94"/>
      <c r="J31" s="113"/>
      <c r="K31" s="94"/>
      <c r="L31" s="94"/>
      <c r="M31" s="94"/>
      <c r="N31" s="94"/>
      <c r="O31" s="105">
        <v>0</v>
      </c>
    </row>
    <row r="32" spans="1:15" ht="24">
      <c r="A32" s="47" t="s">
        <v>147</v>
      </c>
      <c r="B32" s="47" t="s">
        <v>148</v>
      </c>
      <c r="C32" s="50">
        <v>66.4</v>
      </c>
      <c r="D32" s="51">
        <f t="shared" si="5"/>
        <v>54.86</v>
      </c>
      <c r="E32" s="95">
        <v>54.86</v>
      </c>
      <c r="F32" s="96">
        <v>0</v>
      </c>
      <c r="G32" s="96">
        <v>0</v>
      </c>
      <c r="H32" s="97">
        <f t="shared" si="2"/>
        <v>0</v>
      </c>
      <c r="I32" s="94"/>
      <c r="J32" s="113"/>
      <c r="K32" s="94"/>
      <c r="L32" s="94"/>
      <c r="M32" s="94"/>
      <c r="N32" s="94"/>
      <c r="O32" s="105">
        <v>0</v>
      </c>
    </row>
    <row r="33" spans="1:15" ht="24">
      <c r="A33" s="53" t="s">
        <v>67</v>
      </c>
      <c r="B33" s="54" t="s">
        <v>68</v>
      </c>
      <c r="C33" s="50">
        <v>11.54</v>
      </c>
      <c r="D33" s="51">
        <f t="shared" si="5"/>
        <v>11.54</v>
      </c>
      <c r="E33" s="101">
        <v>11.54</v>
      </c>
      <c r="F33" s="96">
        <v>0</v>
      </c>
      <c r="G33" s="96">
        <v>0</v>
      </c>
      <c r="H33" s="97">
        <f t="shared" si="2"/>
        <v>0</v>
      </c>
      <c r="I33" s="94"/>
      <c r="J33" s="113"/>
      <c r="K33" s="94"/>
      <c r="L33" s="94"/>
      <c r="M33" s="94"/>
      <c r="N33" s="94"/>
      <c r="O33" s="105">
        <v>0</v>
      </c>
    </row>
    <row r="34" spans="1:15" ht="24" customHeight="1">
      <c r="A34" s="47" t="s">
        <v>123</v>
      </c>
      <c r="B34" s="47" t="s">
        <v>124</v>
      </c>
      <c r="C34" s="50">
        <v>21.78</v>
      </c>
      <c r="D34" s="51">
        <f t="shared" si="5"/>
        <v>21.78</v>
      </c>
      <c r="E34" s="97">
        <v>21.78</v>
      </c>
      <c r="F34" s="97">
        <v>0</v>
      </c>
      <c r="G34" s="97">
        <v>0</v>
      </c>
      <c r="H34" s="97">
        <f t="shared" si="2"/>
        <v>0</v>
      </c>
      <c r="I34" s="94"/>
      <c r="J34" s="113"/>
      <c r="K34" s="94"/>
      <c r="L34" s="94"/>
      <c r="M34" s="94"/>
      <c r="N34" s="94"/>
      <c r="O34" s="105">
        <v>0</v>
      </c>
    </row>
    <row r="35" spans="1:15" ht="24">
      <c r="A35" s="47" t="s">
        <v>129</v>
      </c>
      <c r="B35" s="47" t="s">
        <v>130</v>
      </c>
      <c r="C35" s="50">
        <v>6.38</v>
      </c>
      <c r="D35" s="51">
        <f t="shared" si="5"/>
        <v>6.38</v>
      </c>
      <c r="E35" s="97">
        <v>6.38</v>
      </c>
      <c r="F35" s="97">
        <v>0</v>
      </c>
      <c r="G35" s="97">
        <v>0</v>
      </c>
      <c r="H35" s="97">
        <f t="shared" si="2"/>
        <v>0</v>
      </c>
      <c r="I35" s="94"/>
      <c r="J35" s="113"/>
      <c r="K35" s="94"/>
      <c r="L35" s="94"/>
      <c r="M35" s="94"/>
      <c r="N35" s="94"/>
      <c r="O35" s="105">
        <v>0</v>
      </c>
    </row>
    <row r="36" spans="1:15" ht="24">
      <c r="A36" s="47" t="s">
        <v>141</v>
      </c>
      <c r="B36" s="47" t="s">
        <v>142</v>
      </c>
      <c r="C36" s="50">
        <v>8.41</v>
      </c>
      <c r="D36" s="51">
        <f t="shared" si="5"/>
        <v>8.41</v>
      </c>
      <c r="E36" s="97">
        <v>8.41</v>
      </c>
      <c r="F36" s="97">
        <v>0</v>
      </c>
      <c r="G36" s="97">
        <v>0</v>
      </c>
      <c r="H36" s="97">
        <f t="shared" si="2"/>
        <v>0</v>
      </c>
      <c r="I36" s="94"/>
      <c r="J36" s="113"/>
      <c r="K36" s="94"/>
      <c r="L36" s="94"/>
      <c r="M36" s="94"/>
      <c r="N36" s="94"/>
      <c r="O36" s="105">
        <v>0</v>
      </c>
    </row>
    <row r="37" spans="1:15" ht="24">
      <c r="A37" s="47" t="s">
        <v>125</v>
      </c>
      <c r="B37" s="47" t="s">
        <v>126</v>
      </c>
      <c r="C37" s="50">
        <v>10.26</v>
      </c>
      <c r="D37" s="51">
        <f t="shared" si="5"/>
        <v>10.26</v>
      </c>
      <c r="E37" s="97">
        <v>10.26</v>
      </c>
      <c r="F37" s="97">
        <v>0</v>
      </c>
      <c r="G37" s="97">
        <v>0</v>
      </c>
      <c r="H37" s="97">
        <f t="shared" si="2"/>
        <v>0</v>
      </c>
      <c r="I37" s="94"/>
      <c r="J37" s="113"/>
      <c r="K37" s="94"/>
      <c r="L37" s="94"/>
      <c r="M37" s="94"/>
      <c r="N37" s="94"/>
      <c r="O37" s="105">
        <v>0</v>
      </c>
    </row>
    <row r="38" spans="1:15" ht="24">
      <c r="A38" s="47" t="s">
        <v>119</v>
      </c>
      <c r="B38" s="47" t="s">
        <v>120</v>
      </c>
      <c r="C38" s="50">
        <v>8.03</v>
      </c>
      <c r="D38" s="51">
        <f t="shared" si="5"/>
        <v>8.03</v>
      </c>
      <c r="E38" s="97">
        <v>8.03</v>
      </c>
      <c r="F38" s="97">
        <v>0</v>
      </c>
      <c r="G38" s="97">
        <v>0</v>
      </c>
      <c r="H38" s="97">
        <f t="shared" si="2"/>
        <v>0</v>
      </c>
      <c r="I38" s="94"/>
      <c r="J38" s="113"/>
      <c r="K38" s="94"/>
      <c r="L38" s="94"/>
      <c r="M38" s="94"/>
      <c r="N38" s="94"/>
      <c r="O38" s="105">
        <v>0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3">
      <selection activeCell="E41" sqref="E41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149</v>
      </c>
      <c r="B1" s="2"/>
      <c r="C1" s="2"/>
      <c r="D1" s="2"/>
      <c r="E1" s="2"/>
      <c r="F1" s="2"/>
    </row>
    <row r="2" spans="1:6" ht="36.75" customHeight="1">
      <c r="A2" s="56" t="s">
        <v>150</v>
      </c>
      <c r="B2" s="56"/>
      <c r="C2" s="56"/>
      <c r="D2" s="56"/>
      <c r="E2" s="56"/>
      <c r="F2" s="56"/>
    </row>
    <row r="3" spans="1:6" ht="18.75" customHeight="1">
      <c r="A3" s="57" t="s">
        <v>23</v>
      </c>
      <c r="B3" s="58" t="s">
        <v>23</v>
      </c>
      <c r="C3" s="58" t="s">
        <v>23</v>
      </c>
      <c r="D3" s="58" t="s">
        <v>23</v>
      </c>
      <c r="E3" s="58" t="s">
        <v>23</v>
      </c>
      <c r="F3" s="59" t="s">
        <v>2</v>
      </c>
    </row>
    <row r="4" spans="1:6" ht="24" customHeight="1">
      <c r="A4" s="60" t="s">
        <v>3</v>
      </c>
      <c r="B4" s="61"/>
      <c r="C4" s="62" t="s">
        <v>4</v>
      </c>
      <c r="D4" s="63"/>
      <c r="E4" s="63"/>
      <c r="F4" s="64"/>
    </row>
    <row r="5" spans="1:6" ht="25.5" customHeight="1">
      <c r="A5" s="65" t="s">
        <v>5</v>
      </c>
      <c r="B5" s="66" t="s">
        <v>6</v>
      </c>
      <c r="C5" s="67" t="s">
        <v>5</v>
      </c>
      <c r="D5" s="66" t="s">
        <v>51</v>
      </c>
      <c r="E5" s="66" t="s">
        <v>151</v>
      </c>
      <c r="F5" s="66" t="s">
        <v>152</v>
      </c>
    </row>
    <row r="6" spans="1:6" ht="18" customHeight="1">
      <c r="A6" s="68" t="s">
        <v>153</v>
      </c>
      <c r="B6" s="69">
        <v>813.59</v>
      </c>
      <c r="C6" s="70" t="s">
        <v>154</v>
      </c>
      <c r="D6" s="69">
        <v>813.59</v>
      </c>
      <c r="E6" s="69">
        <v>813.59</v>
      </c>
      <c r="F6" s="71"/>
    </row>
    <row r="7" spans="1:6" ht="18" customHeight="1">
      <c r="A7" s="68" t="s">
        <v>155</v>
      </c>
      <c r="B7" s="69">
        <v>813.59</v>
      </c>
      <c r="C7" s="70" t="s">
        <v>156</v>
      </c>
      <c r="D7" s="69"/>
      <c r="E7" s="69"/>
      <c r="F7" s="71"/>
    </row>
    <row r="8" spans="1:6" ht="18" customHeight="1">
      <c r="A8" s="68" t="s">
        <v>157</v>
      </c>
      <c r="B8" s="72"/>
      <c r="C8" s="70" t="s">
        <v>158</v>
      </c>
      <c r="D8" s="73"/>
      <c r="E8" s="73"/>
      <c r="F8" s="71"/>
    </row>
    <row r="9" spans="1:6" ht="18" customHeight="1">
      <c r="A9" s="68" t="s">
        <v>23</v>
      </c>
      <c r="B9" s="74"/>
      <c r="C9" s="70" t="s">
        <v>159</v>
      </c>
      <c r="D9" s="73"/>
      <c r="E9" s="73"/>
      <c r="F9" s="71"/>
    </row>
    <row r="10" spans="1:6" ht="18" customHeight="1">
      <c r="A10" s="68" t="s">
        <v>160</v>
      </c>
      <c r="B10" s="75"/>
      <c r="C10" s="70" t="s">
        <v>161</v>
      </c>
      <c r="D10" s="73"/>
      <c r="E10" s="73"/>
      <c r="F10" s="71"/>
    </row>
    <row r="11" spans="1:6" ht="18" customHeight="1">
      <c r="A11" s="68" t="s">
        <v>23</v>
      </c>
      <c r="B11" s="74"/>
      <c r="C11" s="70" t="s">
        <v>162</v>
      </c>
      <c r="D11" s="73"/>
      <c r="E11" s="73"/>
      <c r="F11" s="71"/>
    </row>
    <row r="12" spans="1:6" ht="18" customHeight="1">
      <c r="A12" s="68" t="s">
        <v>23</v>
      </c>
      <c r="B12" s="74"/>
      <c r="C12" s="70" t="s">
        <v>163</v>
      </c>
      <c r="D12" s="73"/>
      <c r="E12" s="73"/>
      <c r="F12" s="71"/>
    </row>
    <row r="13" spans="1:6" ht="18" customHeight="1">
      <c r="A13" s="68" t="s">
        <v>23</v>
      </c>
      <c r="B13" s="74"/>
      <c r="C13" s="70" t="s">
        <v>164</v>
      </c>
      <c r="D13" s="76">
        <f>492.78+68.15+186.26</f>
        <v>747.1899999999999</v>
      </c>
      <c r="E13" s="76">
        <f>492.78+68.15+186.26</f>
        <v>747.1899999999999</v>
      </c>
      <c r="F13" s="71"/>
    </row>
    <row r="14" spans="1:6" ht="18" customHeight="1">
      <c r="A14" s="68" t="s">
        <v>23</v>
      </c>
      <c r="B14" s="74"/>
      <c r="C14" s="70" t="s">
        <v>165</v>
      </c>
      <c r="D14" s="76">
        <f>54.86+11.54</f>
        <v>66.4</v>
      </c>
      <c r="E14" s="76">
        <f>54.86+11.54</f>
        <v>66.4</v>
      </c>
      <c r="F14" s="71"/>
    </row>
    <row r="15" spans="1:6" ht="18" customHeight="1">
      <c r="A15" s="68" t="s">
        <v>23</v>
      </c>
      <c r="B15" s="74"/>
      <c r="C15" s="70" t="s">
        <v>166</v>
      </c>
      <c r="D15" s="73"/>
      <c r="E15" s="77"/>
      <c r="F15" s="71"/>
    </row>
    <row r="16" spans="1:6" ht="18" customHeight="1">
      <c r="A16" s="68" t="s">
        <v>23</v>
      </c>
      <c r="B16" s="74"/>
      <c r="C16" s="70" t="s">
        <v>167</v>
      </c>
      <c r="D16" s="73"/>
      <c r="E16" s="77"/>
      <c r="F16" s="71"/>
    </row>
    <row r="17" spans="1:6" ht="18" customHeight="1">
      <c r="A17" s="68" t="s">
        <v>23</v>
      </c>
      <c r="B17" s="74"/>
      <c r="C17" s="70" t="s">
        <v>168</v>
      </c>
      <c r="D17" s="73"/>
      <c r="E17" s="77"/>
      <c r="F17" s="71"/>
    </row>
    <row r="18" spans="1:6" ht="18" customHeight="1">
      <c r="A18" s="68" t="s">
        <v>23</v>
      </c>
      <c r="B18" s="74"/>
      <c r="C18" s="70" t="s">
        <v>169</v>
      </c>
      <c r="D18" s="73"/>
      <c r="E18" s="77"/>
      <c r="F18" s="71"/>
    </row>
    <row r="19" spans="1:6" ht="18" customHeight="1">
      <c r="A19" s="68" t="s">
        <v>23</v>
      </c>
      <c r="B19" s="74"/>
      <c r="C19" s="70" t="s">
        <v>170</v>
      </c>
      <c r="D19" s="73"/>
      <c r="E19" s="77"/>
      <c r="F19" s="71"/>
    </row>
    <row r="20" spans="1:6" ht="18" customHeight="1">
      <c r="A20" s="68" t="s">
        <v>23</v>
      </c>
      <c r="B20" s="74"/>
      <c r="C20" s="70" t="s">
        <v>171</v>
      </c>
      <c r="D20" s="73"/>
      <c r="E20" s="77"/>
      <c r="F20" s="71"/>
    </row>
    <row r="21" spans="1:6" ht="18" customHeight="1">
      <c r="A21" s="68" t="s">
        <v>23</v>
      </c>
      <c r="B21" s="74"/>
      <c r="C21" s="70" t="s">
        <v>172</v>
      </c>
      <c r="D21" s="73"/>
      <c r="E21" s="77"/>
      <c r="F21" s="71"/>
    </row>
    <row r="22" spans="1:6" ht="18" customHeight="1">
      <c r="A22" s="68" t="s">
        <v>23</v>
      </c>
      <c r="B22" s="74"/>
      <c r="C22" s="70" t="s">
        <v>173</v>
      </c>
      <c r="D22" s="73"/>
      <c r="E22" s="77"/>
      <c r="F22" s="71"/>
    </row>
    <row r="23" spans="1:6" ht="18" customHeight="1">
      <c r="A23" s="68" t="s">
        <v>23</v>
      </c>
      <c r="B23" s="74"/>
      <c r="C23" s="70" t="s">
        <v>174</v>
      </c>
      <c r="D23" s="73"/>
      <c r="E23" s="77"/>
      <c r="F23" s="71"/>
    </row>
    <row r="24" spans="1:6" ht="18" customHeight="1">
      <c r="A24" s="68" t="s">
        <v>23</v>
      </c>
      <c r="B24" s="74"/>
      <c r="C24" s="70" t="s">
        <v>175</v>
      </c>
      <c r="D24" s="73"/>
      <c r="E24" s="77"/>
      <c r="F24" s="71"/>
    </row>
    <row r="25" spans="1:6" ht="18" customHeight="1">
      <c r="A25" s="68" t="s">
        <v>23</v>
      </c>
      <c r="B25" s="74"/>
      <c r="C25" s="70" t="s">
        <v>176</v>
      </c>
      <c r="D25" s="73"/>
      <c r="E25" s="77"/>
      <c r="F25" s="71"/>
    </row>
    <row r="26" spans="1:6" ht="18" customHeight="1">
      <c r="A26" s="68" t="s">
        <v>23</v>
      </c>
      <c r="B26" s="74"/>
      <c r="C26" s="70" t="s">
        <v>177</v>
      </c>
      <c r="D26" s="73"/>
      <c r="E26" s="77"/>
      <c r="F26" s="71"/>
    </row>
    <row r="27" spans="1:6" ht="18" customHeight="1">
      <c r="A27" s="68" t="s">
        <v>23</v>
      </c>
      <c r="B27" s="74"/>
      <c r="C27" s="70" t="s">
        <v>178</v>
      </c>
      <c r="D27" s="73"/>
      <c r="E27" s="77"/>
      <c r="F27" s="71"/>
    </row>
    <row r="28" spans="1:6" ht="18" customHeight="1">
      <c r="A28" s="68" t="s">
        <v>23</v>
      </c>
      <c r="B28" s="74"/>
      <c r="C28" s="70" t="s">
        <v>179</v>
      </c>
      <c r="D28" s="73"/>
      <c r="E28" s="77"/>
      <c r="F28" s="71"/>
    </row>
    <row r="29" spans="1:6" ht="18" customHeight="1">
      <c r="A29" s="68" t="s">
        <v>23</v>
      </c>
      <c r="B29" s="74"/>
      <c r="C29" s="70" t="s">
        <v>180</v>
      </c>
      <c r="D29" s="73"/>
      <c r="E29" s="77"/>
      <c r="F29" s="71"/>
    </row>
    <row r="30" spans="1:6" ht="18" customHeight="1">
      <c r="A30" s="68" t="s">
        <v>23</v>
      </c>
      <c r="B30" s="74"/>
      <c r="C30" s="70" t="s">
        <v>181</v>
      </c>
      <c r="D30" s="73"/>
      <c r="E30" s="77"/>
      <c r="F30" s="71"/>
    </row>
    <row r="31" spans="1:6" ht="18" customHeight="1">
      <c r="A31" s="68" t="s">
        <v>23</v>
      </c>
      <c r="B31" s="74"/>
      <c r="C31" s="70" t="s">
        <v>182</v>
      </c>
      <c r="D31" s="73"/>
      <c r="E31" s="77"/>
      <c r="F31" s="71"/>
    </row>
    <row r="32" spans="1:6" ht="18" customHeight="1">
      <c r="A32" s="68" t="s">
        <v>23</v>
      </c>
      <c r="B32" s="74"/>
      <c r="C32" s="70" t="s">
        <v>183</v>
      </c>
      <c r="D32" s="73"/>
      <c r="E32" s="77"/>
      <c r="F32" s="71"/>
    </row>
    <row r="33" spans="1:6" ht="18" customHeight="1">
      <c r="A33" s="78" t="s">
        <v>23</v>
      </c>
      <c r="B33" s="79"/>
      <c r="C33" s="70" t="s">
        <v>184</v>
      </c>
      <c r="D33" s="73"/>
      <c r="E33" s="77"/>
      <c r="F33" s="71"/>
    </row>
    <row r="34" spans="1:6" ht="18" customHeight="1">
      <c r="A34" s="78" t="s">
        <v>23</v>
      </c>
      <c r="B34" s="79"/>
      <c r="C34" s="70" t="s">
        <v>185</v>
      </c>
      <c r="D34" s="73"/>
      <c r="E34" s="77"/>
      <c r="F34" s="71"/>
    </row>
    <row r="35" spans="1:6" ht="18" customHeight="1">
      <c r="A35" s="78" t="s">
        <v>23</v>
      </c>
      <c r="B35" s="79"/>
      <c r="C35" s="80" t="s">
        <v>23</v>
      </c>
      <c r="D35" s="73"/>
      <c r="E35" s="81"/>
      <c r="F35" s="82"/>
    </row>
    <row r="36" spans="1:6" ht="18" customHeight="1">
      <c r="A36" s="78" t="s">
        <v>23</v>
      </c>
      <c r="B36" s="79"/>
      <c r="C36" s="70" t="s">
        <v>186</v>
      </c>
      <c r="D36" s="73"/>
      <c r="E36" s="81"/>
      <c r="F36" s="82"/>
    </row>
    <row r="37" spans="1:6" ht="18" customHeight="1">
      <c r="A37" s="78" t="s">
        <v>23</v>
      </c>
      <c r="B37" s="79"/>
      <c r="C37" s="80" t="s">
        <v>23</v>
      </c>
      <c r="D37" s="73"/>
      <c r="E37" s="81"/>
      <c r="F37" s="82"/>
    </row>
    <row r="38" spans="1:6" ht="18" customHeight="1">
      <c r="A38" s="83" t="s">
        <v>45</v>
      </c>
      <c r="B38" s="84">
        <v>813.59</v>
      </c>
      <c r="C38" s="83" t="s">
        <v>46</v>
      </c>
      <c r="D38" s="85">
        <v>813.59</v>
      </c>
      <c r="E38" s="86">
        <v>813.59</v>
      </c>
      <c r="F38" s="82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90" zoomScaleSheetLayoutView="90" workbookViewId="0" topLeftCell="A13">
      <selection activeCell="E14" sqref="E14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/>
      <c r="E1" s="2" t="s">
        <v>187</v>
      </c>
    </row>
    <row r="2" spans="1:5" ht="30.75" customHeight="1">
      <c r="A2" s="3" t="s">
        <v>188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4" t="s">
        <v>50</v>
      </c>
      <c r="B4" s="45"/>
      <c r="C4" s="44" t="s">
        <v>189</v>
      </c>
      <c r="D4" s="46"/>
      <c r="E4" s="45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101</v>
      </c>
      <c r="E5" s="17" t="s">
        <v>102</v>
      </c>
    </row>
    <row r="6" spans="1:5" ht="19.5" customHeight="1">
      <c r="A6" s="47"/>
      <c r="B6" s="48" t="s">
        <v>51</v>
      </c>
      <c r="C6" s="49">
        <f>C7+C30</f>
        <v>813.59</v>
      </c>
      <c r="D6" s="49">
        <f>D7+D30</f>
        <v>746.24</v>
      </c>
      <c r="E6" s="49">
        <f>E7+E30</f>
        <v>67.35</v>
      </c>
    </row>
    <row r="7" spans="1:5" ht="27.75" customHeight="1">
      <c r="A7" s="47" t="s">
        <v>113</v>
      </c>
      <c r="B7" s="48" t="s">
        <v>114</v>
      </c>
      <c r="C7" s="50">
        <v>747.19</v>
      </c>
      <c r="D7" s="51">
        <v>679.84</v>
      </c>
      <c r="E7" s="49">
        <v>67.35</v>
      </c>
    </row>
    <row r="8" spans="1:5" ht="27.75" customHeight="1">
      <c r="A8" s="47" t="s">
        <v>115</v>
      </c>
      <c r="B8" s="48" t="s">
        <v>116</v>
      </c>
      <c r="C8" s="50">
        <v>655.07</v>
      </c>
      <c r="D8" s="51">
        <v>595.07</v>
      </c>
      <c r="E8" s="52">
        <v>60</v>
      </c>
    </row>
    <row r="9" spans="1:5" ht="27.75" customHeight="1">
      <c r="A9" s="53" t="s">
        <v>65</v>
      </c>
      <c r="B9" s="54" t="s">
        <v>66</v>
      </c>
      <c r="C9" s="50">
        <v>139.26</v>
      </c>
      <c r="D9" s="51">
        <v>139.26</v>
      </c>
      <c r="E9" s="52">
        <v>0</v>
      </c>
    </row>
    <row r="10" spans="1:5" ht="27.75" customHeight="1">
      <c r="A10" s="53" t="s">
        <v>67</v>
      </c>
      <c r="B10" s="54" t="s">
        <v>68</v>
      </c>
      <c r="C10" s="50">
        <v>139.26</v>
      </c>
      <c r="D10" s="51">
        <v>139.26</v>
      </c>
      <c r="E10" s="52">
        <v>0</v>
      </c>
    </row>
    <row r="11" spans="1:5" ht="27.75" customHeight="1">
      <c r="A11" s="53" t="s">
        <v>69</v>
      </c>
      <c r="B11" s="54" t="s">
        <v>70</v>
      </c>
      <c r="C11" s="50">
        <v>47</v>
      </c>
      <c r="D11" s="51">
        <v>0</v>
      </c>
      <c r="E11" s="52">
        <v>47</v>
      </c>
    </row>
    <row r="12" spans="1:5" ht="27.75" customHeight="1">
      <c r="A12" s="53" t="s">
        <v>67</v>
      </c>
      <c r="B12" s="54" t="s">
        <v>68</v>
      </c>
      <c r="C12" s="50">
        <v>47</v>
      </c>
      <c r="D12" s="51">
        <v>0</v>
      </c>
      <c r="E12" s="52">
        <v>47</v>
      </c>
    </row>
    <row r="13" spans="1:5" ht="27.75" customHeight="1">
      <c r="A13" s="47" t="s">
        <v>117</v>
      </c>
      <c r="B13" s="48" t="s">
        <v>118</v>
      </c>
      <c r="C13" s="50">
        <v>65.96</v>
      </c>
      <c r="D13" s="51">
        <v>65.96</v>
      </c>
      <c r="E13" s="52">
        <v>0</v>
      </c>
    </row>
    <row r="14" spans="1:5" ht="27.75" customHeight="1">
      <c r="A14" s="47" t="s">
        <v>119</v>
      </c>
      <c r="B14" s="48" t="s">
        <v>120</v>
      </c>
      <c r="C14" s="50">
        <v>65.96</v>
      </c>
      <c r="D14" s="51">
        <v>65.96</v>
      </c>
      <c r="E14" s="52">
        <v>0</v>
      </c>
    </row>
    <row r="15" spans="1:5" ht="27.75" customHeight="1">
      <c r="A15" s="53" t="s">
        <v>74</v>
      </c>
      <c r="B15" s="54" t="s">
        <v>75</v>
      </c>
      <c r="C15" s="50">
        <v>68.15</v>
      </c>
      <c r="D15" s="51">
        <v>68.15</v>
      </c>
      <c r="E15" s="52">
        <v>0</v>
      </c>
    </row>
    <row r="16" spans="1:5" ht="27.75" customHeight="1">
      <c r="A16" s="53" t="s">
        <v>76</v>
      </c>
      <c r="B16" s="54" t="s">
        <v>77</v>
      </c>
      <c r="C16" s="50">
        <v>68.15</v>
      </c>
      <c r="D16" s="51">
        <v>68.15</v>
      </c>
      <c r="E16" s="52">
        <v>0</v>
      </c>
    </row>
    <row r="17" spans="1:5" ht="27.75" customHeight="1">
      <c r="A17" s="47" t="s">
        <v>121</v>
      </c>
      <c r="B17" s="48" t="s">
        <v>122</v>
      </c>
      <c r="C17" s="50">
        <v>100.61</v>
      </c>
      <c r="D17" s="51">
        <v>95.61</v>
      </c>
      <c r="E17" s="52">
        <v>5</v>
      </c>
    </row>
    <row r="18" spans="1:5" ht="27.75" customHeight="1">
      <c r="A18" s="47" t="s">
        <v>123</v>
      </c>
      <c r="B18" s="48" t="s">
        <v>124</v>
      </c>
      <c r="C18" s="50">
        <v>5</v>
      </c>
      <c r="D18" s="51">
        <f>E18+F18+G18</f>
        <v>5</v>
      </c>
      <c r="E18" s="52">
        <v>5</v>
      </c>
    </row>
    <row r="19" spans="1:5" ht="27.75" customHeight="1">
      <c r="A19" s="47" t="s">
        <v>125</v>
      </c>
      <c r="B19" s="48" t="s">
        <v>126</v>
      </c>
      <c r="C19" s="50">
        <v>95.61</v>
      </c>
      <c r="D19" s="51">
        <v>95.61</v>
      </c>
      <c r="E19" s="52">
        <v>0</v>
      </c>
    </row>
    <row r="20" spans="1:5" ht="27.75" customHeight="1">
      <c r="A20" s="47" t="s">
        <v>127</v>
      </c>
      <c r="B20" s="48" t="s">
        <v>128</v>
      </c>
      <c r="C20" s="55">
        <v>52.95</v>
      </c>
      <c r="D20" s="51">
        <v>52.95</v>
      </c>
      <c r="E20" s="52">
        <v>0</v>
      </c>
    </row>
    <row r="21" spans="1:5" ht="27.75" customHeight="1">
      <c r="A21" s="47" t="s">
        <v>129</v>
      </c>
      <c r="B21" s="48" t="s">
        <v>130</v>
      </c>
      <c r="C21" s="50">
        <v>52.95</v>
      </c>
      <c r="D21" s="51">
        <v>52.95</v>
      </c>
      <c r="E21" s="52">
        <v>0</v>
      </c>
    </row>
    <row r="22" spans="1:5" ht="27.75" customHeight="1">
      <c r="A22" s="47" t="s">
        <v>131</v>
      </c>
      <c r="B22" s="48" t="s">
        <v>132</v>
      </c>
      <c r="C22" s="50">
        <v>181.15</v>
      </c>
      <c r="D22" s="51">
        <v>173.15</v>
      </c>
      <c r="E22" s="52">
        <v>8</v>
      </c>
    </row>
    <row r="23" spans="1:5" ht="27.75" customHeight="1">
      <c r="A23" s="47" t="s">
        <v>123</v>
      </c>
      <c r="B23" s="48" t="s">
        <v>124</v>
      </c>
      <c r="C23" s="50">
        <v>181.15</v>
      </c>
      <c r="D23" s="51">
        <v>173.15</v>
      </c>
      <c r="E23" s="52">
        <v>8</v>
      </c>
    </row>
    <row r="24" spans="1:5" ht="27.75" customHeight="1">
      <c r="A24" s="47" t="s">
        <v>133</v>
      </c>
      <c r="B24" s="48" t="s">
        <v>134</v>
      </c>
      <c r="C24" s="50">
        <v>3</v>
      </c>
      <c r="D24" s="51">
        <f>E24+F24+G24</f>
        <v>3</v>
      </c>
      <c r="E24" s="52">
        <v>3</v>
      </c>
    </row>
    <row r="25" spans="1:5" ht="27.75" customHeight="1">
      <c r="A25" s="47" t="s">
        <v>135</v>
      </c>
      <c r="B25" s="48" t="s">
        <v>136</v>
      </c>
      <c r="C25" s="50">
        <v>3</v>
      </c>
      <c r="D25" s="51">
        <f>E25+F25+G25</f>
        <v>3</v>
      </c>
      <c r="E25" s="52">
        <v>3</v>
      </c>
    </row>
    <row r="26" spans="1:5" ht="27.75" customHeight="1">
      <c r="A26" s="47" t="s">
        <v>123</v>
      </c>
      <c r="B26" s="48" t="s">
        <v>124</v>
      </c>
      <c r="C26" s="50">
        <v>3</v>
      </c>
      <c r="D26" s="51">
        <f>E26+F26+G26</f>
        <v>3</v>
      </c>
      <c r="E26" s="52">
        <v>3</v>
      </c>
    </row>
    <row r="27" spans="1:5" ht="27.75" customHeight="1">
      <c r="A27" s="47" t="s">
        <v>137</v>
      </c>
      <c r="B27" s="48" t="s">
        <v>138</v>
      </c>
      <c r="C27" s="50">
        <v>89.12</v>
      </c>
      <c r="D27" s="51">
        <v>84.77</v>
      </c>
      <c r="E27" s="52">
        <v>4.35</v>
      </c>
    </row>
    <row r="28" spans="1:5" ht="27.75" customHeight="1">
      <c r="A28" s="47" t="s">
        <v>139</v>
      </c>
      <c r="B28" s="48" t="s">
        <v>140</v>
      </c>
      <c r="C28" s="50">
        <v>89.12</v>
      </c>
      <c r="D28" s="51">
        <v>84.77</v>
      </c>
      <c r="E28" s="52">
        <v>4.35</v>
      </c>
    </row>
    <row r="29" spans="1:5" ht="27.75" customHeight="1">
      <c r="A29" s="47" t="s">
        <v>141</v>
      </c>
      <c r="B29" s="48" t="s">
        <v>142</v>
      </c>
      <c r="C29" s="50">
        <v>89.12</v>
      </c>
      <c r="D29" s="51">
        <v>84.77</v>
      </c>
      <c r="E29" s="52">
        <v>4.35</v>
      </c>
    </row>
    <row r="30" spans="1:5" ht="27.75" customHeight="1">
      <c r="A30" s="47" t="s">
        <v>143</v>
      </c>
      <c r="B30" s="48" t="s">
        <v>144</v>
      </c>
      <c r="C30" s="50">
        <f>C33+C34+C35+C36+C37+C38</f>
        <v>66.39999999999999</v>
      </c>
      <c r="D30" s="51">
        <v>66.4</v>
      </c>
      <c r="E30" s="52">
        <v>0</v>
      </c>
    </row>
    <row r="31" spans="1:5" ht="27.75" customHeight="1">
      <c r="A31" s="47" t="s">
        <v>145</v>
      </c>
      <c r="B31" s="48" t="s">
        <v>146</v>
      </c>
      <c r="C31" s="50">
        <v>66.4</v>
      </c>
      <c r="D31" s="51">
        <v>66.4</v>
      </c>
      <c r="E31" s="52">
        <v>0</v>
      </c>
    </row>
    <row r="32" spans="1:5" ht="27.75" customHeight="1">
      <c r="A32" s="47" t="s">
        <v>147</v>
      </c>
      <c r="B32" s="48" t="s">
        <v>148</v>
      </c>
      <c r="C32" s="50">
        <v>66.4</v>
      </c>
      <c r="D32" s="51">
        <v>66.4</v>
      </c>
      <c r="E32" s="52">
        <v>0</v>
      </c>
    </row>
    <row r="33" spans="1:5" ht="27.75" customHeight="1">
      <c r="A33" s="53" t="s">
        <v>67</v>
      </c>
      <c r="B33" s="54" t="s">
        <v>68</v>
      </c>
      <c r="C33" s="50">
        <v>11.54</v>
      </c>
      <c r="D33" s="51">
        <v>11.54</v>
      </c>
      <c r="E33" s="52">
        <v>0</v>
      </c>
    </row>
    <row r="34" spans="1:5" ht="27.75" customHeight="1">
      <c r="A34" s="47" t="s">
        <v>123</v>
      </c>
      <c r="B34" s="48" t="s">
        <v>124</v>
      </c>
      <c r="C34" s="50">
        <v>21.78</v>
      </c>
      <c r="D34" s="51">
        <v>21.78</v>
      </c>
      <c r="E34" s="52">
        <v>0</v>
      </c>
    </row>
    <row r="35" spans="1:5" ht="27.75" customHeight="1">
      <c r="A35" s="47" t="s">
        <v>129</v>
      </c>
      <c r="B35" s="48" t="s">
        <v>130</v>
      </c>
      <c r="C35" s="50">
        <v>6.38</v>
      </c>
      <c r="D35" s="51">
        <v>6.38</v>
      </c>
      <c r="E35" s="52">
        <v>0</v>
      </c>
    </row>
    <row r="36" spans="1:5" ht="27.75" customHeight="1">
      <c r="A36" s="47" t="s">
        <v>141</v>
      </c>
      <c r="B36" s="48" t="s">
        <v>142</v>
      </c>
      <c r="C36" s="50">
        <v>8.41</v>
      </c>
      <c r="D36" s="51">
        <v>8.41</v>
      </c>
      <c r="E36" s="52">
        <v>0</v>
      </c>
    </row>
    <row r="37" spans="1:5" ht="27.75" customHeight="1">
      <c r="A37" s="47" t="s">
        <v>125</v>
      </c>
      <c r="B37" s="48" t="s">
        <v>126</v>
      </c>
      <c r="C37" s="50">
        <v>10.26</v>
      </c>
      <c r="D37" s="51">
        <v>10.26</v>
      </c>
      <c r="E37" s="52">
        <v>0</v>
      </c>
    </row>
    <row r="38" spans="1:5" ht="27.75" customHeight="1">
      <c r="A38" s="47" t="s">
        <v>119</v>
      </c>
      <c r="B38" s="48" t="s">
        <v>120</v>
      </c>
      <c r="C38" s="50">
        <v>8.03</v>
      </c>
      <c r="D38" s="51">
        <v>8.03</v>
      </c>
      <c r="E38" s="52">
        <v>0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22">
      <selection activeCell="E46" sqref="E46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5" t="s">
        <v>23</v>
      </c>
      <c r="B1" s="26" t="s">
        <v>23</v>
      </c>
      <c r="C1" s="26" t="s">
        <v>23</v>
      </c>
      <c r="D1" s="26" t="s">
        <v>23</v>
      </c>
      <c r="E1" s="27" t="s">
        <v>190</v>
      </c>
    </row>
    <row r="2" spans="1:5" ht="22.5" customHeight="1">
      <c r="A2" s="28" t="s">
        <v>191</v>
      </c>
      <c r="B2" s="28"/>
      <c r="C2" s="28"/>
      <c r="D2" s="28"/>
      <c r="E2" s="28"/>
    </row>
    <row r="3" spans="1:5" ht="14.25">
      <c r="A3" s="29" t="s">
        <v>23</v>
      </c>
      <c r="B3" s="29"/>
      <c r="C3" s="30" t="s">
        <v>23</v>
      </c>
      <c r="D3" s="30" t="s">
        <v>23</v>
      </c>
      <c r="E3" s="31" t="s">
        <v>2</v>
      </c>
    </row>
    <row r="4" spans="1:5" ht="14.25">
      <c r="A4" s="32" t="s">
        <v>192</v>
      </c>
      <c r="B4" s="33"/>
      <c r="C4" s="34" t="s">
        <v>193</v>
      </c>
      <c r="D4" s="34"/>
      <c r="E4" s="34"/>
    </row>
    <row r="5" spans="1:5" ht="14.25">
      <c r="A5" s="34" t="s">
        <v>60</v>
      </c>
      <c r="B5" s="34" t="s">
        <v>61</v>
      </c>
      <c r="C5" s="34" t="s">
        <v>51</v>
      </c>
      <c r="D5" s="34" t="s">
        <v>194</v>
      </c>
      <c r="E5" s="34" t="s">
        <v>195</v>
      </c>
    </row>
    <row r="6" spans="1:5" ht="14.25">
      <c r="A6" s="35"/>
      <c r="B6" s="35"/>
      <c r="C6" s="36">
        <f>C7+C18+C45</f>
        <v>746.24</v>
      </c>
      <c r="D6" s="36">
        <f>D7+D18+D45</f>
        <v>693.9300000000001</v>
      </c>
      <c r="E6" s="36">
        <f>E7+E18+E45</f>
        <v>52.31</v>
      </c>
    </row>
    <row r="7" spans="1:5" ht="17.25" customHeight="1">
      <c r="A7" s="37">
        <v>301</v>
      </c>
      <c r="B7" s="37" t="s">
        <v>196</v>
      </c>
      <c r="C7" s="38">
        <f>C8+C9+C10+C11+C12+C13+C14+C15+C16+C17</f>
        <v>671.1700000000001</v>
      </c>
      <c r="D7" s="38">
        <f>D8+D9+D10+D11+D12+D13+D14+D15+D16+D17</f>
        <v>671.1700000000001</v>
      </c>
      <c r="E7" s="39"/>
    </row>
    <row r="8" spans="1:5" ht="17.25" customHeight="1">
      <c r="A8" s="37">
        <v>30101</v>
      </c>
      <c r="B8" s="37" t="s">
        <v>197</v>
      </c>
      <c r="C8" s="38">
        <f>235.22+38.5+47.19</f>
        <v>320.91</v>
      </c>
      <c r="D8" s="38">
        <f>C8</f>
        <v>320.91</v>
      </c>
      <c r="E8" s="39"/>
    </row>
    <row r="9" spans="1:5" ht="17.25" customHeight="1">
      <c r="A9" s="37">
        <v>30102</v>
      </c>
      <c r="B9" s="37" t="s">
        <v>198</v>
      </c>
      <c r="C9" s="38">
        <v>134.54</v>
      </c>
      <c r="D9" s="38">
        <f aca="true" t="shared" si="0" ref="D9:D17">C9</f>
        <v>134.54</v>
      </c>
      <c r="E9" s="39"/>
    </row>
    <row r="10" spans="1:5" ht="17.25" customHeight="1">
      <c r="A10" s="37">
        <v>30103</v>
      </c>
      <c r="B10" s="37" t="s">
        <v>199</v>
      </c>
      <c r="C10" s="38">
        <f>6.71+0.21</f>
        <v>6.92</v>
      </c>
      <c r="D10" s="38">
        <f t="shared" si="0"/>
        <v>6.92</v>
      </c>
      <c r="E10" s="39"/>
    </row>
    <row r="11" spans="1:5" ht="17.25" customHeight="1">
      <c r="A11" s="37">
        <v>30104</v>
      </c>
      <c r="B11" s="37" t="s">
        <v>200</v>
      </c>
      <c r="C11" s="38">
        <v>106.82</v>
      </c>
      <c r="D11" s="38">
        <f t="shared" si="0"/>
        <v>106.82</v>
      </c>
      <c r="E11" s="39"/>
    </row>
    <row r="12" spans="1:5" ht="17.25" customHeight="1">
      <c r="A12" s="37">
        <v>30106</v>
      </c>
      <c r="B12" s="37" t="s">
        <v>201</v>
      </c>
      <c r="C12" s="38"/>
      <c r="D12" s="38"/>
      <c r="E12" s="39"/>
    </row>
    <row r="13" spans="1:5" ht="17.25" customHeight="1">
      <c r="A13" s="37">
        <v>30107</v>
      </c>
      <c r="B13" s="37" t="s">
        <v>202</v>
      </c>
      <c r="C13" s="38"/>
      <c r="D13" s="38"/>
      <c r="E13" s="39"/>
    </row>
    <row r="14" spans="1:5" ht="17.25" customHeight="1">
      <c r="A14" s="37">
        <v>30108</v>
      </c>
      <c r="B14" s="37" t="s">
        <v>203</v>
      </c>
      <c r="C14" s="38"/>
      <c r="D14" s="38"/>
      <c r="E14" s="39"/>
    </row>
    <row r="15" spans="1:5" ht="17.25" customHeight="1">
      <c r="A15" s="37">
        <v>30199</v>
      </c>
      <c r="B15" s="37" t="s">
        <v>204</v>
      </c>
      <c r="C15" s="40">
        <v>51.74</v>
      </c>
      <c r="D15" s="38">
        <f t="shared" si="0"/>
        <v>51.74</v>
      </c>
      <c r="E15" s="39"/>
    </row>
    <row r="16" spans="1:5" ht="17.25" customHeight="1">
      <c r="A16" s="37">
        <v>30109</v>
      </c>
      <c r="B16" s="37" t="s">
        <v>205</v>
      </c>
      <c r="C16" s="38">
        <f>40.96+8.54</f>
        <v>49.5</v>
      </c>
      <c r="D16" s="38">
        <f t="shared" si="0"/>
        <v>49.5</v>
      </c>
      <c r="E16" s="39"/>
    </row>
    <row r="17" spans="1:5" ht="17.25" customHeight="1">
      <c r="A17" s="37">
        <v>30110</v>
      </c>
      <c r="B17" s="37" t="s">
        <v>206</v>
      </c>
      <c r="C17" s="38">
        <v>0.74</v>
      </c>
      <c r="D17" s="38">
        <f t="shared" si="0"/>
        <v>0.74</v>
      </c>
      <c r="E17" s="39"/>
    </row>
    <row r="18" spans="1:5" ht="17.25" customHeight="1">
      <c r="A18" s="37">
        <v>302</v>
      </c>
      <c r="B18" s="37" t="s">
        <v>207</v>
      </c>
      <c r="C18" s="38">
        <f>C19+C20+C21+C22+C23+C24+C25+C26+C28+C27+C29+C30+C31+C32+C33+C34+C35+C36+C37+C38+C39+C40+C41+C42+C43+C44</f>
        <v>55.17</v>
      </c>
      <c r="D18" s="38">
        <f>D19+D20+D21+D22+D23+D24+D25+D26+D28+D27+D29+D30+D31+D32+D33+D34+D35+D36+D37+D38+D39+D40+D41+D42+D43+D44</f>
        <v>2.8600000000000003</v>
      </c>
      <c r="E18" s="38">
        <f>E19+E20+E21+E22+E23+E24+E25+E26+E28+E27+E29+E30+E31+E32+E33+E34+E35+E36+E37+E38+E39+E40+E41+E42+E43+E44</f>
        <v>52.31</v>
      </c>
    </row>
    <row r="19" spans="1:5" ht="17.25" customHeight="1">
      <c r="A19" s="37">
        <v>30201</v>
      </c>
      <c r="B19" s="37" t="s">
        <v>208</v>
      </c>
      <c r="C19" s="38">
        <f>4.13+1.2</f>
        <v>5.33</v>
      </c>
      <c r="D19" s="39"/>
      <c r="E19" s="38">
        <v>5.33</v>
      </c>
    </row>
    <row r="20" spans="1:5" ht="17.25" customHeight="1">
      <c r="A20" s="37">
        <v>30202</v>
      </c>
      <c r="B20" s="37" t="s">
        <v>209</v>
      </c>
      <c r="C20" s="38">
        <v>0.83</v>
      </c>
      <c r="D20" s="39"/>
      <c r="E20" s="38">
        <v>0.83</v>
      </c>
    </row>
    <row r="21" spans="1:5" ht="17.25" customHeight="1">
      <c r="A21" s="37">
        <v>30203</v>
      </c>
      <c r="B21" s="37" t="s">
        <v>210</v>
      </c>
      <c r="C21" s="38"/>
      <c r="D21" s="39"/>
      <c r="E21" s="38"/>
    </row>
    <row r="22" spans="1:5" ht="17.25" customHeight="1">
      <c r="A22" s="37">
        <v>30204</v>
      </c>
      <c r="B22" s="37" t="s">
        <v>211</v>
      </c>
      <c r="C22" s="38"/>
      <c r="D22" s="39"/>
      <c r="E22" s="38"/>
    </row>
    <row r="23" spans="1:5" ht="17.25" customHeight="1">
      <c r="A23" s="37">
        <v>30205</v>
      </c>
      <c r="B23" s="37" t="s">
        <v>212</v>
      </c>
      <c r="C23" s="38">
        <v>0.95</v>
      </c>
      <c r="D23" s="39"/>
      <c r="E23" s="38">
        <v>0.95</v>
      </c>
    </row>
    <row r="24" spans="1:5" ht="17.25" customHeight="1">
      <c r="A24" s="37">
        <v>30206</v>
      </c>
      <c r="B24" s="37" t="s">
        <v>213</v>
      </c>
      <c r="C24" s="38"/>
      <c r="D24" s="39"/>
      <c r="E24" s="38"/>
    </row>
    <row r="25" spans="1:5" ht="17.25" customHeight="1">
      <c r="A25" s="37">
        <v>30207</v>
      </c>
      <c r="B25" s="37" t="s">
        <v>214</v>
      </c>
      <c r="C25" s="38">
        <v>2.37</v>
      </c>
      <c r="D25" s="39"/>
      <c r="E25" s="38">
        <v>2.37</v>
      </c>
    </row>
    <row r="26" spans="1:5" ht="17.25" customHeight="1">
      <c r="A26" s="37">
        <v>30208</v>
      </c>
      <c r="B26" s="37" t="s">
        <v>215</v>
      </c>
      <c r="C26" s="38">
        <v>16.52</v>
      </c>
      <c r="D26" s="39">
        <v>2.72</v>
      </c>
      <c r="E26" s="38">
        <f>10.44+3.36</f>
        <v>13.799999999999999</v>
      </c>
    </row>
    <row r="27" spans="1:5" ht="17.25" customHeight="1">
      <c r="A27" s="37">
        <v>30209</v>
      </c>
      <c r="B27" s="37" t="s">
        <v>216</v>
      </c>
      <c r="C27" s="38"/>
      <c r="D27" s="39"/>
      <c r="E27" s="38"/>
    </row>
    <row r="28" spans="1:5" ht="17.25" customHeight="1">
      <c r="A28" s="37">
        <v>30211</v>
      </c>
      <c r="B28" s="37" t="s">
        <v>217</v>
      </c>
      <c r="C28" s="38">
        <f>1.18+0.96</f>
        <v>2.1399999999999997</v>
      </c>
      <c r="D28" s="39"/>
      <c r="E28" s="38">
        <v>2.14</v>
      </c>
    </row>
    <row r="29" spans="1:5" ht="17.25" customHeight="1">
      <c r="A29" s="37">
        <v>30212</v>
      </c>
      <c r="B29" s="37" t="s">
        <v>218</v>
      </c>
      <c r="C29" s="38"/>
      <c r="D29" s="39"/>
      <c r="E29" s="38"/>
    </row>
    <row r="30" spans="1:5" ht="17.25" customHeight="1">
      <c r="A30" s="37">
        <v>30213</v>
      </c>
      <c r="B30" s="37" t="s">
        <v>219</v>
      </c>
      <c r="C30" s="38"/>
      <c r="D30" s="39"/>
      <c r="E30" s="38"/>
    </row>
    <row r="31" spans="1:5" ht="17.25" customHeight="1">
      <c r="A31" s="37">
        <v>30214</v>
      </c>
      <c r="B31" s="37" t="s">
        <v>220</v>
      </c>
      <c r="C31" s="38"/>
      <c r="D31" s="39"/>
      <c r="E31" s="38"/>
    </row>
    <row r="32" spans="1:5" s="24" customFormat="1" ht="17.25" customHeight="1">
      <c r="A32" s="41">
        <v>30215</v>
      </c>
      <c r="B32" s="41" t="s">
        <v>221</v>
      </c>
      <c r="C32" s="42">
        <v>0.83</v>
      </c>
      <c r="D32" s="43"/>
      <c r="E32" s="42">
        <v>0.83</v>
      </c>
    </row>
    <row r="33" spans="1:5" ht="17.25" customHeight="1">
      <c r="A33" s="37">
        <v>30216</v>
      </c>
      <c r="B33" s="37" t="s">
        <v>222</v>
      </c>
      <c r="C33" s="38"/>
      <c r="D33" s="39"/>
      <c r="E33" s="38"/>
    </row>
    <row r="34" spans="1:5" ht="17.25" customHeight="1">
      <c r="A34" s="37">
        <v>30217</v>
      </c>
      <c r="B34" s="37" t="s">
        <v>223</v>
      </c>
      <c r="C34" s="38">
        <v>0.95</v>
      </c>
      <c r="D34" s="39"/>
      <c r="E34" s="38">
        <v>0.95</v>
      </c>
    </row>
    <row r="35" spans="1:5" ht="17.25" customHeight="1">
      <c r="A35" s="37">
        <v>30218</v>
      </c>
      <c r="B35" s="37" t="s">
        <v>224</v>
      </c>
      <c r="C35" s="38"/>
      <c r="D35" s="39"/>
      <c r="E35" s="38"/>
    </row>
    <row r="36" spans="1:5" ht="17.25" customHeight="1">
      <c r="A36" s="37">
        <v>30224</v>
      </c>
      <c r="B36" s="37" t="s">
        <v>225</v>
      </c>
      <c r="C36" s="38"/>
      <c r="D36" s="39"/>
      <c r="E36" s="38"/>
    </row>
    <row r="37" spans="1:5" ht="17.25" customHeight="1">
      <c r="A37" s="37">
        <v>30225</v>
      </c>
      <c r="B37" s="37" t="s">
        <v>226</v>
      </c>
      <c r="C37" s="38"/>
      <c r="D37" s="39"/>
      <c r="E37" s="38"/>
    </row>
    <row r="38" spans="1:5" ht="17.25" customHeight="1">
      <c r="A38" s="37">
        <v>30226</v>
      </c>
      <c r="B38" s="37" t="s">
        <v>227</v>
      </c>
      <c r="C38" s="38"/>
      <c r="D38" s="39"/>
      <c r="E38" s="38"/>
    </row>
    <row r="39" spans="1:5" ht="17.25" customHeight="1">
      <c r="A39" s="37">
        <v>30227</v>
      </c>
      <c r="B39" s="37" t="s">
        <v>228</v>
      </c>
      <c r="C39" s="38"/>
      <c r="D39" s="39"/>
      <c r="E39" s="38"/>
    </row>
    <row r="40" spans="1:5" ht="17.25" customHeight="1">
      <c r="A40" s="37">
        <v>30228</v>
      </c>
      <c r="B40" s="37" t="s">
        <v>229</v>
      </c>
      <c r="C40" s="38"/>
      <c r="D40" s="39"/>
      <c r="E40" s="38"/>
    </row>
    <row r="41" spans="1:5" ht="17.25" customHeight="1">
      <c r="A41" s="37">
        <v>30229</v>
      </c>
      <c r="B41" s="37" t="s">
        <v>230</v>
      </c>
      <c r="C41" s="38">
        <v>0.33</v>
      </c>
      <c r="D41" s="39"/>
      <c r="E41" s="38">
        <v>0.33</v>
      </c>
    </row>
    <row r="42" spans="1:5" ht="17.25" customHeight="1">
      <c r="A42" s="37">
        <v>30231</v>
      </c>
      <c r="B42" s="37" t="s">
        <v>231</v>
      </c>
      <c r="C42" s="40">
        <v>15</v>
      </c>
      <c r="D42" s="39"/>
      <c r="E42" s="38">
        <v>15</v>
      </c>
    </row>
    <row r="43" spans="1:5" ht="17.25" customHeight="1">
      <c r="A43" s="37">
        <v>30239</v>
      </c>
      <c r="B43" s="37" t="s">
        <v>232</v>
      </c>
      <c r="C43" s="40">
        <v>9.48</v>
      </c>
      <c r="D43" s="39"/>
      <c r="E43" s="40">
        <v>9.48</v>
      </c>
    </row>
    <row r="44" spans="1:5" ht="17.25" customHeight="1">
      <c r="A44" s="37">
        <v>30299</v>
      </c>
      <c r="B44" s="37" t="s">
        <v>233</v>
      </c>
      <c r="C44" s="38">
        <v>0.44</v>
      </c>
      <c r="D44" s="39">
        <v>0.14</v>
      </c>
      <c r="E44" s="38">
        <v>0.3</v>
      </c>
    </row>
    <row r="45" spans="1:5" ht="17.25" customHeight="1">
      <c r="A45" s="37">
        <v>303</v>
      </c>
      <c r="B45" s="37" t="s">
        <v>234</v>
      </c>
      <c r="C45" s="38">
        <f>C46+C47+C48+C49+C50+C51+C52+C53+C54+C55+C56+C57+C58</f>
        <v>19.9</v>
      </c>
      <c r="D45" s="38">
        <f>D46+D47+D48+D49+D50+D51+D52+D53+D54+D55+D56+D57+D58</f>
        <v>19.9</v>
      </c>
      <c r="E45" s="39"/>
    </row>
    <row r="46" spans="1:5" ht="17.25" customHeight="1">
      <c r="A46" s="37">
        <v>30301</v>
      </c>
      <c r="B46" s="37" t="s">
        <v>235</v>
      </c>
      <c r="C46" s="38">
        <v>8.94</v>
      </c>
      <c r="D46" s="38">
        <v>8.94</v>
      </c>
      <c r="E46" s="39"/>
    </row>
    <row r="47" spans="1:5" ht="17.25" customHeight="1">
      <c r="A47" s="37">
        <v>30302</v>
      </c>
      <c r="B47" s="37" t="s">
        <v>236</v>
      </c>
      <c r="C47" s="38"/>
      <c r="D47" s="38"/>
      <c r="E47" s="39"/>
    </row>
    <row r="48" spans="1:5" ht="17.25" customHeight="1">
      <c r="A48" s="37">
        <v>30303</v>
      </c>
      <c r="B48" s="37" t="s">
        <v>237</v>
      </c>
      <c r="C48" s="38"/>
      <c r="D48" s="38"/>
      <c r="E48" s="39"/>
    </row>
    <row r="49" spans="1:5" ht="17.25" customHeight="1">
      <c r="A49" s="37">
        <v>30304</v>
      </c>
      <c r="B49" s="37" t="s">
        <v>238</v>
      </c>
      <c r="C49" s="40">
        <v>5.1</v>
      </c>
      <c r="D49" s="40">
        <v>5.1</v>
      </c>
      <c r="E49" s="39"/>
    </row>
    <row r="50" spans="1:5" ht="17.25" customHeight="1">
      <c r="A50" s="37">
        <v>30305</v>
      </c>
      <c r="B50" s="37" t="s">
        <v>239</v>
      </c>
      <c r="C50" s="38">
        <v>4.58</v>
      </c>
      <c r="D50" s="38">
        <v>4.58</v>
      </c>
      <c r="E50" s="39"/>
    </row>
    <row r="51" spans="1:5" ht="17.25" customHeight="1">
      <c r="A51" s="37">
        <v>30306</v>
      </c>
      <c r="B51" s="37" t="s">
        <v>240</v>
      </c>
      <c r="C51" s="38"/>
      <c r="D51" s="38"/>
      <c r="E51" s="39"/>
    </row>
    <row r="52" spans="1:5" ht="17.25" customHeight="1">
      <c r="A52" s="37">
        <v>30308</v>
      </c>
      <c r="B52" s="37" t="s">
        <v>241</v>
      </c>
      <c r="C52" s="38"/>
      <c r="D52" s="38"/>
      <c r="E52" s="39"/>
    </row>
    <row r="53" spans="1:5" ht="17.25" customHeight="1">
      <c r="A53" s="37">
        <v>30309</v>
      </c>
      <c r="B53" s="37" t="s">
        <v>242</v>
      </c>
      <c r="C53" s="38">
        <v>0.19</v>
      </c>
      <c r="D53" s="38">
        <v>0.19</v>
      </c>
      <c r="E53" s="39"/>
    </row>
    <row r="54" spans="1:5" ht="17.25" customHeight="1">
      <c r="A54" s="37">
        <v>30310</v>
      </c>
      <c r="B54" s="37" t="s">
        <v>243</v>
      </c>
      <c r="C54" s="38"/>
      <c r="D54" s="38"/>
      <c r="E54" s="39"/>
    </row>
    <row r="55" spans="1:5" ht="17.25" customHeight="1">
      <c r="A55" s="37">
        <v>30312</v>
      </c>
      <c r="B55" s="37" t="s">
        <v>244</v>
      </c>
      <c r="C55" s="38"/>
      <c r="D55" s="38"/>
      <c r="E55" s="39"/>
    </row>
    <row r="56" spans="1:5" ht="17.25" customHeight="1">
      <c r="A56" s="37">
        <v>30313</v>
      </c>
      <c r="B56" s="37" t="s">
        <v>245</v>
      </c>
      <c r="C56" s="38"/>
      <c r="D56" s="38"/>
      <c r="E56" s="39"/>
    </row>
    <row r="57" spans="1:5" ht="17.25" customHeight="1">
      <c r="A57" s="37">
        <v>30314</v>
      </c>
      <c r="B57" s="37" t="s">
        <v>246</v>
      </c>
      <c r="C57" s="38"/>
      <c r="D57" s="38"/>
      <c r="E57" s="39"/>
    </row>
    <row r="58" spans="1:5" ht="17.25" customHeight="1">
      <c r="A58" s="37">
        <v>30399</v>
      </c>
      <c r="B58" s="37" t="s">
        <v>247</v>
      </c>
      <c r="C58" s="38">
        <v>1.09</v>
      </c>
      <c r="D58" s="38">
        <v>1.09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18" sqref="C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 t="s">
        <v>248</v>
      </c>
      <c r="E1" s="2"/>
    </row>
    <row r="2" spans="1:5" ht="30.75" customHeight="1">
      <c r="A2" s="3" t="s">
        <v>249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7" t="s">
        <v>50</v>
      </c>
      <c r="B4" s="17"/>
      <c r="C4" s="17" t="s">
        <v>250</v>
      </c>
      <c r="D4" s="17"/>
      <c r="E4" s="17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101</v>
      </c>
      <c r="E5" s="17" t="s">
        <v>102</v>
      </c>
    </row>
    <row r="6" spans="1:5" ht="19.5" customHeight="1">
      <c r="A6" s="19" t="s">
        <v>23</v>
      </c>
      <c r="B6" s="20"/>
      <c r="C6" s="21"/>
      <c r="D6" s="22" t="s">
        <v>23</v>
      </c>
      <c r="E6" s="22"/>
    </row>
    <row r="7" spans="1:5" ht="19.5" customHeight="1">
      <c r="A7" s="20"/>
      <c r="B7" s="20"/>
      <c r="C7" s="21"/>
      <c r="D7" s="22" t="s">
        <v>23</v>
      </c>
      <c r="E7" s="22"/>
    </row>
    <row r="8" spans="1:5" ht="19.5" customHeight="1">
      <c r="A8" s="20"/>
      <c r="B8" s="20"/>
      <c r="C8" s="21"/>
      <c r="D8" s="22" t="s">
        <v>23</v>
      </c>
      <c r="E8" s="22"/>
    </row>
    <row r="9" spans="1:5" ht="19.5" customHeight="1">
      <c r="A9" s="20"/>
      <c r="B9" s="20"/>
      <c r="C9" s="21"/>
      <c r="D9" s="22" t="s">
        <v>23</v>
      </c>
      <c r="E9" s="22"/>
    </row>
    <row r="10" ht="19.5" customHeight="1">
      <c r="A10" s="23" t="s">
        <v>251</v>
      </c>
    </row>
    <row r="33" ht="14.25">
      <c r="D33" s="14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B1">
      <selection activeCell="D34" sqref="D34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254</v>
      </c>
      <c r="B4" s="6"/>
      <c r="C4" s="6"/>
      <c r="D4" s="6"/>
      <c r="E4" s="6"/>
      <c r="F4" s="6"/>
      <c r="G4" s="7" t="s">
        <v>255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256</v>
      </c>
      <c r="C5" s="9" t="s">
        <v>257</v>
      </c>
      <c r="D5" s="7" t="s">
        <v>258</v>
      </c>
      <c r="E5" s="8"/>
      <c r="F5" s="8"/>
      <c r="G5" s="9" t="s">
        <v>51</v>
      </c>
      <c r="H5" s="9" t="s">
        <v>256</v>
      </c>
      <c r="I5" s="9" t="s">
        <v>257</v>
      </c>
      <c r="J5" s="7" t="s">
        <v>258</v>
      </c>
      <c r="K5" s="8"/>
      <c r="L5" s="8"/>
    </row>
    <row r="6" spans="1:12" ht="42" customHeight="1">
      <c r="A6" s="10"/>
      <c r="B6" s="10"/>
      <c r="C6" s="10"/>
      <c r="D6" s="11" t="s">
        <v>103</v>
      </c>
      <c r="E6" s="11" t="s">
        <v>259</v>
      </c>
      <c r="F6" s="11" t="s">
        <v>260</v>
      </c>
      <c r="G6" s="10"/>
      <c r="H6" s="10"/>
      <c r="I6" s="10"/>
      <c r="J6" s="11" t="s">
        <v>103</v>
      </c>
      <c r="K6" s="11" t="s">
        <v>259</v>
      </c>
      <c r="L6" s="11" t="s">
        <v>260</v>
      </c>
    </row>
    <row r="7" spans="1:12" s="1" customFormat="1" ht="42" customHeight="1">
      <c r="A7" s="12">
        <f>6.61+7.33</f>
        <v>13.940000000000001</v>
      </c>
      <c r="B7" s="13">
        <v>0</v>
      </c>
      <c r="C7" s="12">
        <f>0.61+0.33</f>
        <v>0.94</v>
      </c>
      <c r="D7" s="13">
        <f>E7+F7</f>
        <v>13</v>
      </c>
      <c r="E7" s="13">
        <v>0</v>
      </c>
      <c r="F7" s="12">
        <f>6+7</f>
        <v>13</v>
      </c>
      <c r="G7" s="12">
        <f>9.59+6.36</f>
        <v>15.95</v>
      </c>
      <c r="H7" s="13">
        <v>0</v>
      </c>
      <c r="I7" s="12">
        <f>0.59+0.36</f>
        <v>0.95</v>
      </c>
      <c r="J7" s="12">
        <f>9+6</f>
        <v>15</v>
      </c>
      <c r="K7" s="13">
        <v>0</v>
      </c>
      <c r="L7" s="12">
        <f>9+6</f>
        <v>15</v>
      </c>
    </row>
    <row r="33" ht="14.25">
      <c r="D33" s="14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米熊</cp:lastModifiedBy>
  <cp:lastPrinted>2019-01-22T10:32:37Z</cp:lastPrinted>
  <dcterms:created xsi:type="dcterms:W3CDTF">1996-12-17T01:32:42Z</dcterms:created>
  <dcterms:modified xsi:type="dcterms:W3CDTF">2021-06-02T02:32:07Z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094A2AA8774F418F998BDCC56DE66A29</vt:lpwstr>
  </property>
</Properties>
</file>